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<sst xmlns="http://schemas.openxmlformats.org/spreadsheetml/2006/main" count="63" uniqueCount="60">
  <si>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</si>
  <si>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</si>
  <si>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</si>
  <si>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</si>
  <si>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</si>
  <si>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</si>
  <si>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</si>
  <si>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</si>
  <si>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國立雲林科技大學校務基金</t>
  </si>
  <si>
    <t>中華民國112年度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</si>
  <si>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</si>
  <si>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</si>
  <si>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</si>
  <si>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</si>
  <si>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</si>
  <si>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</si>
  <si>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</si>
  <si>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</si>
  <si>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</si>
  <si>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</si>
  <si>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</si>
  <si>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</si>
  <si>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</si>
  <si>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</si>
  <si>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</si>
  <si>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印刷裝訂及公告費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</si>
  <si>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</si>
  <si>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</si>
  <si>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</si>
  <si>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</si>
  <si>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公關慰勞費                                                                                          </t>
  </si>
  <si>
    <t xml:space="preserve">　推展費    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</si>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</sst>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38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823210000</v>
      </c>
      <c r="C6" s="25">
        <v>203543000</v>
      </c>
      <c r="D6" s="25">
        <v>1026753000</v>
      </c>
      <c r="E6" s="25">
        <v>850695590</v>
      </c>
      <c r="F6" s="25">
        <v>180685051</v>
      </c>
      <c r="G6" s="25">
        <v>1031380641</v>
      </c>
      <c r="H6" s="25">
        <f>G6-D6</f>
        <v>4627641</v>
      </c>
      <c r="I6" s="28">
        <f>IF(D6=0,"",ROUND(H6*100/D6,2))</f>
        <v>0.45</v>
      </c>
    </row>
    <row r="7" spans="1:9" ht="16.5">
      <c r="A7" s="23" t="s">
        <v>14</v>
      </c>
      <c r="B7" s="22">
        <v>604184000</v>
      </c>
      <c r="C7" s="22">
        <v>38914000</v>
      </c>
      <c r="D7" s="22">
        <v>643098000</v>
      </c>
      <c r="E7" s="22">
        <v>608453000</v>
      </c>
      <c r="F7" s="22">
        <v>18484899</v>
      </c>
      <c r="G7" s="22">
        <v>626937899</v>
      </c>
      <c r="H7" s="22">
        <f>G7-D7</f>
        <v>-16160101</v>
      </c>
      <c r="I7" s="29">
        <f>IF(D7=0,"",ROUND(H7*100/D7,2))</f>
        <v>-2.51</v>
      </c>
    </row>
    <row r="8" spans="1:9" ht="16.5">
      <c r="A8" s="23" t="s">
        <v>15</v>
      </c>
      <c r="B8" s="22">
        <v>37937000</v>
      </c>
      <c r="C8" s="22">
        <v>123619000</v>
      </c>
      <c r="D8" s="22">
        <v>161556000</v>
      </c>
      <c r="E8" s="22">
        <v>25108376</v>
      </c>
      <c r="F8" s="22">
        <v>161806204</v>
      </c>
      <c r="G8" s="22">
        <v>186914580</v>
      </c>
      <c r="H8" s="22">
        <f>G8-D8</f>
        <v>25358580</v>
      </c>
      <c r="I8" s="29">
        <f>IF(D8=0,"",ROUND(H8*100/D8,2))</f>
        <v>15.7</v>
      </c>
    </row>
    <row r="9" spans="1:9" ht="16.5">
      <c r="A9" s="23" t="s">
        <v>16</v>
      </c>
      <c r="B9" s="22">
        <v>12181000</v>
      </c>
      <c r="C9" s="22"/>
      <c r="D9" s="22">
        <v>12181000</v>
      </c>
      <c r="E9" s="22">
        <v>11371198</v>
      </c>
      <c r="F9" s="22">
        <v>783</v>
      </c>
      <c r="G9" s="22">
        <v>11371981</v>
      </c>
      <c r="H9" s="22">
        <f>G9-D9</f>
        <v>-809019</v>
      </c>
      <c r="I9" s="29">
        <f>IF(D9=0,"",ROUND(H9*100/D9,2))</f>
        <v>-6.64</v>
      </c>
    </row>
    <row r="10" spans="1:9" ht="16.5">
      <c r="A10" s="23" t="s">
        <v>17</v>
      </c>
      <c r="B10" s="22">
        <v>49182000</v>
      </c>
      <c r="C10" s="22">
        <v>41010000</v>
      </c>
      <c r="D10" s="22">
        <v>90192000</v>
      </c>
      <c r="E10" s="22">
        <v>84244768</v>
      </c>
      <c r="F10" s="22"/>
      <c r="G10" s="22">
        <v>84244768</v>
      </c>
      <c r="H10" s="22">
        <f>G10-D10</f>
        <v>-5947232</v>
      </c>
      <c r="I10" s="29">
        <f>IF(D10=0,"",ROUND(H10*100/D10,2))</f>
        <v>-6.59</v>
      </c>
    </row>
    <row r="11" spans="1:9" ht="16.5">
      <c r="A11" s="23" t="s">
        <v>18</v>
      </c>
      <c r="B11" s="22">
        <v>54451000</v>
      </c>
      <c r="C11" s="22"/>
      <c r="D11" s="22">
        <v>54451000</v>
      </c>
      <c r="E11" s="22">
        <v>55886859</v>
      </c>
      <c r="F11" s="22"/>
      <c r="G11" s="22">
        <v>55886859</v>
      </c>
      <c r="H11" s="22">
        <f>G11-D11</f>
        <v>1435859</v>
      </c>
      <c r="I11" s="29">
        <f>IF(D11=0,"",ROUND(H11*100/D11,2))</f>
        <v>2.64</v>
      </c>
    </row>
    <row r="12" spans="1:9" ht="16.5">
      <c r="A12" s="23" t="s">
        <v>19</v>
      </c>
      <c r="B12" s="22">
        <v>65271000</v>
      </c>
      <c r="C12" s="22"/>
      <c r="D12" s="22">
        <v>65271000</v>
      </c>
      <c r="E12" s="22">
        <v>65627526</v>
      </c>
      <c r="F12" s="22">
        <v>393165</v>
      </c>
      <c r="G12" s="22">
        <v>66020691</v>
      </c>
      <c r="H12" s="22">
        <f>G12-D12</f>
        <v>749691</v>
      </c>
      <c r="I12" s="29">
        <f>IF(D12=0,"",ROUND(H12*100/D12,2))</f>
        <v>1.15</v>
      </c>
    </row>
    <row r="13" spans="1:9" ht="16.5">
      <c r="A13" s="23" t="s">
        <v>20</v>
      </c>
      <c r="B13" s="22">
        <v>4000</v>
      </c>
      <c r="C13" s="22"/>
      <c r="D13" s="22">
        <v>4000</v>
      </c>
      <c r="E13" s="22">
        <v>3863</v>
      </c>
      <c r="F13" s="22"/>
      <c r="G13" s="22">
        <v>3863</v>
      </c>
      <c r="H13" s="22">
        <f>G13-D13</f>
        <v>-137</v>
      </c>
      <c r="I13" s="29">
        <f>IF(D13=0,"",ROUND(H13*100/D13,2))</f>
        <v>-3.43</v>
      </c>
    </row>
    <row r="14" spans="1:9" ht="16.5">
      <c r="A14" s="23" t="s">
        <v>21</v>
      </c>
      <c r="B14" s="22">
        <v>275875000</v>
      </c>
      <c r="C14" s="22">
        <v>708982000</v>
      </c>
      <c r="D14" s="22">
        <v>984857000</v>
      </c>
      <c r="E14" s="22">
        <v>257631966</v>
      </c>
      <c r="F14" s="22">
        <v>721878449</v>
      </c>
      <c r="G14" s="22">
        <v>979510415</v>
      </c>
      <c r="H14" s="22">
        <f>G14-D14</f>
        <v>-5346585</v>
      </c>
      <c r="I14" s="29">
        <f>IF(D14=0,"",ROUND(H14*100/D14,2))</f>
        <v>-0.54</v>
      </c>
    </row>
    <row r="15" spans="1:9" ht="16.5">
      <c r="A15" s="23" t="s">
        <v>22</v>
      </c>
      <c r="B15" s="22"/>
      <c r="C15" s="22">
        <v>58885000</v>
      </c>
      <c r="D15" s="22">
        <v>58885000</v>
      </c>
      <c r="E15" s="22">
        <v>27593529</v>
      </c>
      <c r="F15" s="22">
        <v>31576163</v>
      </c>
      <c r="G15" s="22">
        <v>59169692</v>
      </c>
      <c r="H15" s="22">
        <f>G15-D15</f>
        <v>284692</v>
      </c>
      <c r="I15" s="29">
        <f>IF(D15=0,"",ROUND(H15*100/D15,2))</f>
        <v>0.48</v>
      </c>
    </row>
    <row r="16" spans="1:9" ht="16.5">
      <c r="A16" s="23" t="s">
        <v>23</v>
      </c>
      <c r="B16" s="22">
        <v>393000</v>
      </c>
      <c r="C16" s="22">
        <v>4157000</v>
      </c>
      <c r="D16" s="22">
        <v>4550000</v>
      </c>
      <c r="E16" s="22">
        <v>252285</v>
      </c>
      <c r="F16" s="22">
        <v>3840344</v>
      </c>
      <c r="G16" s="22">
        <v>4092629</v>
      </c>
      <c r="H16" s="22">
        <f>G16-D16</f>
        <v>-457371</v>
      </c>
      <c r="I16" s="29">
        <f>IF(D16=0,"",ROUND(H16*100/D16,2))</f>
        <v>-10.05</v>
      </c>
    </row>
    <row r="17" spans="1:9" ht="16.5">
      <c r="A17" s="23" t="s">
        <v>24</v>
      </c>
      <c r="B17" s="22">
        <v>16287000</v>
      </c>
      <c r="C17" s="22">
        <v>47725000</v>
      </c>
      <c r="D17" s="22">
        <v>64012000</v>
      </c>
      <c r="E17" s="22">
        <v>16411975</v>
      </c>
      <c r="F17" s="22">
        <v>42073637</v>
      </c>
      <c r="G17" s="22">
        <v>58485612</v>
      </c>
      <c r="H17" s="22">
        <f>G17-D17</f>
        <v>-5526388</v>
      </c>
      <c r="I17" s="29">
        <f>IF(D17=0,"",ROUND(H17*100/D17,2))</f>
        <v>-8.63</v>
      </c>
    </row>
    <row r="18" spans="1:9" ht="16.5">
      <c r="A18" s="23" t="s">
        <v>25</v>
      </c>
      <c r="B18" s="22">
        <v>12557000</v>
      </c>
      <c r="C18" s="22">
        <v>17535000</v>
      </c>
      <c r="D18" s="22">
        <v>30092000</v>
      </c>
      <c r="E18" s="22">
        <v>10073520</v>
      </c>
      <c r="F18" s="22">
        <v>16338765</v>
      </c>
      <c r="G18" s="22">
        <v>26412285</v>
      </c>
      <c r="H18" s="22">
        <f>G18-D18</f>
        <v>-3679715</v>
      </c>
      <c r="I18" s="29">
        <f>IF(D18=0,"",ROUND(H18*100/D18,2))</f>
        <v>-12.23</v>
      </c>
    </row>
    <row r="19" spans="1:9" ht="16.5">
      <c r="A19" s="23" t="s">
        <v>26</v>
      </c>
      <c r="B19" s="22">
        <v>8178000</v>
      </c>
      <c r="C19" s="22">
        <v>40689000</v>
      </c>
      <c r="D19" s="22">
        <v>48867000</v>
      </c>
      <c r="E19" s="22">
        <v>1332698</v>
      </c>
      <c r="F19" s="22">
        <v>34936908</v>
      </c>
      <c r="G19" s="22">
        <v>36269606</v>
      </c>
      <c r="H19" s="22">
        <f>G19-D19</f>
        <v>-12597394</v>
      </c>
      <c r="I19" s="29">
        <f>IF(D19=0,"",ROUND(H19*100/D19,2))</f>
        <v>-25.78</v>
      </c>
    </row>
    <row r="20" spans="1:9" ht="16.5">
      <c r="A20" s="23" t="s">
        <v>27</v>
      </c>
      <c r="B20" s="22">
        <v>342000</v>
      </c>
      <c r="C20" s="22">
        <v>6489000</v>
      </c>
      <c r="D20" s="22">
        <v>6831000</v>
      </c>
      <c r="E20" s="22">
        <v>1191845</v>
      </c>
      <c r="F20" s="22">
        <v>5320250</v>
      </c>
      <c r="G20" s="22">
        <v>6512095</v>
      </c>
      <c r="H20" s="22">
        <f>G20-D20</f>
        <v>-318905</v>
      </c>
      <c r="I20" s="29">
        <f>IF(D20=0,"",ROUND(H20*100/D20,2))</f>
        <v>-4.67</v>
      </c>
    </row>
    <row r="21" spans="1:9" ht="16.5">
      <c r="A21" s="23" t="s">
        <v>28</v>
      </c>
      <c r="B21" s="22">
        <v>206527000</v>
      </c>
      <c r="C21" s="22">
        <v>403383000</v>
      </c>
      <c r="D21" s="22">
        <v>609910000</v>
      </c>
      <c r="E21" s="22">
        <v>167454499</v>
      </c>
      <c r="F21" s="22">
        <v>451649339</v>
      </c>
      <c r="G21" s="22">
        <v>619103838</v>
      </c>
      <c r="H21" s="22">
        <f>G21-D21</f>
        <v>9193838</v>
      </c>
      <c r="I21" s="29">
        <f>IF(D21=0,"",ROUND(H21*100/D21,2))</f>
        <v>1.51</v>
      </c>
    </row>
    <row r="22" spans="1:9" ht="16.5">
      <c r="A22" s="23" t="s">
        <v>29</v>
      </c>
      <c r="B22" s="22">
        <v>31061000</v>
      </c>
      <c r="C22" s="22">
        <v>124974000</v>
      </c>
      <c r="D22" s="22">
        <v>156035000</v>
      </c>
      <c r="E22" s="22">
        <v>31957500</v>
      </c>
      <c r="F22" s="22">
        <v>133136014</v>
      </c>
      <c r="G22" s="22">
        <v>165093514</v>
      </c>
      <c r="H22" s="22">
        <f>G22-D22</f>
        <v>9058514</v>
      </c>
      <c r="I22" s="29">
        <f>IF(D22=0,"",ROUND(H22*100/D22,2))</f>
        <v>5.81</v>
      </c>
    </row>
    <row r="23" spans="1:9" ht="16.5">
      <c r="A23" s="23" t="s">
        <v>30</v>
      </c>
      <c r="B23" s="22"/>
      <c r="C23" s="22">
        <v>831000</v>
      </c>
      <c r="D23" s="22">
        <v>831000</v>
      </c>
      <c r="E23" s="22"/>
      <c r="F23" s="22">
        <v>758177</v>
      </c>
      <c r="G23" s="22">
        <v>758177</v>
      </c>
      <c r="H23" s="22">
        <f>G23-D23</f>
        <v>-72823</v>
      </c>
      <c r="I23" s="29">
        <f>IF(D23=0,"",ROUND(H23*100/D23,2))</f>
        <v>-8.76</v>
      </c>
    </row>
    <row r="24" spans="1:9" ht="16.5">
      <c r="A24" s="23" t="s">
        <v>31</v>
      </c>
      <c r="B24" s="22">
        <v>530000</v>
      </c>
      <c r="C24" s="22">
        <v>4314000</v>
      </c>
      <c r="D24" s="22">
        <v>4844000</v>
      </c>
      <c r="E24" s="22">
        <v>1364115</v>
      </c>
      <c r="F24" s="22">
        <v>2248852</v>
      </c>
      <c r="G24" s="22">
        <v>3612967</v>
      </c>
      <c r="H24" s="22">
        <f>G24-D24</f>
        <v>-1231033</v>
      </c>
      <c r="I24" s="29">
        <f>IF(D24=0,"",ROUND(H24*100/D24,2))</f>
        <v>-25.41</v>
      </c>
    </row>
    <row r="25" spans="1:9" ht="16.5">
      <c r="A25" s="23" t="s">
        <v>32</v>
      </c>
      <c r="B25" s="22">
        <v>51353000</v>
      </c>
      <c r="C25" s="22">
        <v>124847000</v>
      </c>
      <c r="D25" s="22">
        <v>176200000</v>
      </c>
      <c r="E25" s="22">
        <v>38706647</v>
      </c>
      <c r="F25" s="22">
        <v>125052934</v>
      </c>
      <c r="G25" s="22">
        <v>163759581</v>
      </c>
      <c r="H25" s="22">
        <f>G25-D25</f>
        <v>-12440419</v>
      </c>
      <c r="I25" s="29">
        <f>IF(D25=0,"",ROUND(H25*100/D25,2))</f>
        <v>-7.06</v>
      </c>
    </row>
    <row r="26" spans="1:9" ht="16.5">
      <c r="A26" s="23" t="s">
        <v>33</v>
      </c>
      <c r="B26" s="22">
        <v>45000</v>
      </c>
      <c r="C26" s="22">
        <v>2155000</v>
      </c>
      <c r="D26" s="22">
        <v>2200000</v>
      </c>
      <c r="E26" s="22">
        <v>184731</v>
      </c>
      <c r="F26" s="22">
        <v>3658334</v>
      </c>
      <c r="G26" s="22">
        <v>3843065</v>
      </c>
      <c r="H26" s="22">
        <f>G26-D26</f>
        <v>1643065</v>
      </c>
      <c r="I26" s="29">
        <f>IF(D26=0,"",ROUND(H26*100/D26,2))</f>
        <v>74.68</v>
      </c>
    </row>
    <row r="27" spans="1:9" ht="16.5">
      <c r="A27" s="23" t="s">
        <v>34</v>
      </c>
      <c r="B27" s="22">
        <v>51308000</v>
      </c>
      <c r="C27" s="22">
        <v>122692000</v>
      </c>
      <c r="D27" s="22">
        <v>174000000</v>
      </c>
      <c r="E27" s="22">
        <v>38521916</v>
      </c>
      <c r="F27" s="22">
        <v>121394600</v>
      </c>
      <c r="G27" s="22">
        <v>159916516</v>
      </c>
      <c r="H27" s="22">
        <f>G27-D27</f>
        <v>-14083484</v>
      </c>
      <c r="I27" s="29">
        <f>IF(D27=0,"",ROUND(H27*100/D27,2))</f>
        <v>-8.09</v>
      </c>
    </row>
    <row r="28" spans="1:9" ht="16.5">
      <c r="A28" s="23" t="s">
        <v>35</v>
      </c>
      <c r="B28" s="22">
        <v>18833000</v>
      </c>
      <c r="C28" s="22">
        <v>81807000</v>
      </c>
      <c r="D28" s="22">
        <v>100640000</v>
      </c>
      <c r="E28" s="22">
        <v>36554692</v>
      </c>
      <c r="F28" s="22">
        <v>77968367</v>
      </c>
      <c r="G28" s="22">
        <v>114523059</v>
      </c>
      <c r="H28" s="22">
        <f>G28-D28</f>
        <v>13883059</v>
      </c>
      <c r="I28" s="29">
        <f>IF(D28=0,"",ROUND(H28*100/D28,2))</f>
        <v>13.79</v>
      </c>
    </row>
    <row r="29" spans="1:9" ht="16.5">
      <c r="A29" s="23" t="s">
        <v>36</v>
      </c>
      <c r="B29" s="22">
        <v>1072000</v>
      </c>
      <c r="C29" s="22">
        <v>6728000</v>
      </c>
      <c r="D29" s="22">
        <v>7800000</v>
      </c>
      <c r="E29" s="22">
        <v>912909</v>
      </c>
      <c r="F29" s="22">
        <v>11379179</v>
      </c>
      <c r="G29" s="22">
        <v>12292088</v>
      </c>
      <c r="H29" s="22">
        <f>G29-D29</f>
        <v>4492088</v>
      </c>
      <c r="I29" s="29">
        <f>IF(D29=0,"",ROUND(H29*100/D29,2))</f>
        <v>57.59</v>
      </c>
    </row>
    <row r="30" spans="1:9" ht="16.5">
      <c r="A30" s="23" t="s">
        <v>37</v>
      </c>
      <c r="B30" s="22">
        <v>954000</v>
      </c>
      <c r="C30" s="22">
        <v>1621000</v>
      </c>
      <c r="D30" s="22">
        <v>2575000</v>
      </c>
      <c r="E30" s="22">
        <v>509941</v>
      </c>
      <c r="F30" s="22">
        <v>3016496</v>
      </c>
      <c r="G30" s="22">
        <v>3526437</v>
      </c>
      <c r="H30" s="22">
        <f>G30-D30</f>
        <v>951437</v>
      </c>
      <c r="I30" s="29">
        <f>IF(D30=0,"",ROUND(H30*100/D30,2))</f>
        <v>36.95</v>
      </c>
    </row>
    <row r="31" spans="1:9" ht="16.5">
      <c r="A31" s="23" t="s">
        <v>38</v>
      </c>
      <c r="B31" s="22">
        <v>10282000</v>
      </c>
      <c r="C31" s="22">
        <v>54983000</v>
      </c>
      <c r="D31" s="22">
        <v>65265000</v>
      </c>
      <c r="E31" s="22">
        <v>26010797</v>
      </c>
      <c r="F31" s="22">
        <v>41245273</v>
      </c>
      <c r="G31" s="22">
        <v>67256070</v>
      </c>
      <c r="H31" s="22">
        <f>G31-D31</f>
        <v>1991070</v>
      </c>
      <c r="I31" s="29">
        <f>IF(D31=0,"",ROUND(H31*100/D31,2))</f>
        <v>3.05</v>
      </c>
    </row>
    <row r="32" spans="1:9" ht="16.5">
      <c r="A32" s="23" t="s">
        <v>39</v>
      </c>
      <c r="B32" s="22">
        <v>4354000</v>
      </c>
      <c r="C32" s="22">
        <v>8646000</v>
      </c>
      <c r="D32" s="22">
        <v>13000000</v>
      </c>
      <c r="E32" s="22">
        <v>3992669</v>
      </c>
      <c r="F32" s="22">
        <v>10171729</v>
      </c>
      <c r="G32" s="22">
        <v>14164398</v>
      </c>
      <c r="H32" s="22">
        <f>G32-D32</f>
        <v>1164398</v>
      </c>
      <c r="I32" s="29">
        <f>IF(D32=0,"",ROUND(H32*100/D32,2))</f>
        <v>8.96</v>
      </c>
    </row>
    <row r="33" spans="1:9" ht="16.5">
      <c r="A33" s="23" t="s">
        <v>40</v>
      </c>
      <c r="B33" s="22">
        <v>2171000</v>
      </c>
      <c r="C33" s="22">
        <v>9829000</v>
      </c>
      <c r="D33" s="22">
        <v>12000000</v>
      </c>
      <c r="E33" s="22">
        <v>5128376</v>
      </c>
      <c r="F33" s="22">
        <v>12155690</v>
      </c>
      <c r="G33" s="22">
        <v>17284066</v>
      </c>
      <c r="H33" s="22">
        <f>G33-D33</f>
        <v>5284066</v>
      </c>
      <c r="I33" s="29">
        <f>IF(D33=0,"",ROUND(H33*100/D33,2))</f>
        <v>44.03</v>
      </c>
    </row>
    <row r="34" spans="1:9" ht="16.5">
      <c r="A34" s="23" t="s">
        <v>41</v>
      </c>
      <c r="B34" s="22">
        <v>319563000</v>
      </c>
      <c r="C34" s="22">
        <v>27804000</v>
      </c>
      <c r="D34" s="22">
        <v>347367000</v>
      </c>
      <c r="E34" s="22">
        <v>262306771</v>
      </c>
      <c r="F34" s="22">
        <v>170157769</v>
      </c>
      <c r="G34" s="22">
        <v>432464540</v>
      </c>
      <c r="H34" s="22">
        <f>G34-D34</f>
        <v>85097540</v>
      </c>
      <c r="I34" s="29">
        <f>IF(D34=0,"",ROUND(H34*100/D34,2))</f>
        <v>24.5</v>
      </c>
    </row>
    <row r="35" spans="1:9" ht="33">
      <c r="A35" s="23" t="s">
        <v>42</v>
      </c>
      <c r="B35" s="22">
        <v>226935000</v>
      </c>
      <c r="C35" s="22">
        <v>25933000</v>
      </c>
      <c r="D35" s="22">
        <v>252868000</v>
      </c>
      <c r="E35" s="22">
        <v>185628444</v>
      </c>
      <c r="F35" s="22">
        <v>135439770</v>
      </c>
      <c r="G35" s="22">
        <v>321068214</v>
      </c>
      <c r="H35" s="22">
        <f>G35-D35</f>
        <v>68200214</v>
      </c>
      <c r="I35" s="29">
        <f>IF(D35=0,"",ROUND(H35*100/D35,2))</f>
        <v>26.97</v>
      </c>
    </row>
    <row r="36" spans="1:9" ht="16.5">
      <c r="A36" s="23" t="s">
        <v>43</v>
      </c>
      <c r="B36" s="22">
        <v>53580000</v>
      </c>
      <c r="C36" s="22"/>
      <c r="D36" s="22">
        <v>53580000</v>
      </c>
      <c r="E36" s="22">
        <v>52980072</v>
      </c>
      <c r="F36" s="22"/>
      <c r="G36" s="22">
        <v>52980072</v>
      </c>
      <c r="H36" s="22">
        <f>G36-D36</f>
        <v>-599928</v>
      </c>
      <c r="I36" s="29">
        <f>IF(D36=0,"",ROUND(H36*100/D36,2))</f>
        <v>-1.12</v>
      </c>
    </row>
    <row r="37" spans="1:9" ht="16.5">
      <c r="A37" s="23" t="s">
        <v>44</v>
      </c>
      <c r="B37" s="22">
        <v>39048000</v>
      </c>
      <c r="C37" s="22">
        <v>1871000</v>
      </c>
      <c r="D37" s="22">
        <v>40919000</v>
      </c>
      <c r="E37" s="22">
        <v>23698255</v>
      </c>
      <c r="F37" s="22">
        <v>34717999</v>
      </c>
      <c r="G37" s="22">
        <v>58416254</v>
      </c>
      <c r="H37" s="22">
        <f>G37-D37</f>
        <v>17497254</v>
      </c>
      <c r="I37" s="29">
        <f>IF(D37=0,"",ROUND(H37*100/D37,2))</f>
        <v>42.76</v>
      </c>
    </row>
    <row r="38" spans="1:9" ht="16.5">
      <c r="A38" s="23" t="s">
        <v>45</v>
      </c>
      <c r="B38" s="22">
        <v>200000</v>
      </c>
      <c r="C38" s="22">
        <v>1676000</v>
      </c>
      <c r="D38" s="22">
        <v>1876000</v>
      </c>
      <c r="E38" s="22">
        <v>54823</v>
      </c>
      <c r="F38" s="22">
        <v>2767904</v>
      </c>
      <c r="G38" s="22">
        <v>2822727</v>
      </c>
      <c r="H38" s="22">
        <f>G38-D38</f>
        <v>946727</v>
      </c>
      <c r="I38" s="29">
        <f>IF(D38=0,"",ROUND(H38*100/D38,2))</f>
        <v>50.47</v>
      </c>
    </row>
    <row r="39" spans="1:9" ht="16.5">
      <c r="A39" s="23" t="s">
        <v>46</v>
      </c>
      <c r="B39" s="22"/>
      <c r="C39" s="22">
        <v>45000</v>
      </c>
      <c r="D39" s="22">
        <v>45000</v>
      </c>
      <c r="E39" s="22"/>
      <c r="F39" s="22">
        <v>64999</v>
      </c>
      <c r="G39" s="22">
        <v>64999</v>
      </c>
      <c r="H39" s="22">
        <f>G39-D39</f>
        <v>19999</v>
      </c>
      <c r="I39" s="29">
        <f>IF(D39=0,"",ROUND(H39*100/D39,2))</f>
        <v>44.44</v>
      </c>
    </row>
    <row r="40" spans="1:9" ht="16.5">
      <c r="A40" s="23" t="s">
        <v>47</v>
      </c>
      <c r="B40" s="22"/>
      <c r="C40" s="22">
        <v>55000</v>
      </c>
      <c r="D40" s="22">
        <v>55000</v>
      </c>
      <c r="E40" s="22"/>
      <c r="F40" s="22">
        <v>96270</v>
      </c>
      <c r="G40" s="22">
        <v>96270</v>
      </c>
      <c r="H40" s="22">
        <f>G40-D40</f>
        <v>41270</v>
      </c>
      <c r="I40" s="29">
        <f>IF(D40=0,"",ROUND(H40*100/D40,2))</f>
        <v>75.04</v>
      </c>
    </row>
    <row r="41" spans="1:9" ht="16.5">
      <c r="A41" s="23" t="s">
        <v>48</v>
      </c>
      <c r="B41" s="22"/>
      <c r="C41" s="22">
        <v>410000</v>
      </c>
      <c r="D41" s="22">
        <v>410000</v>
      </c>
      <c r="E41" s="22"/>
      <c r="F41" s="22">
        <v>841827</v>
      </c>
      <c r="G41" s="22">
        <v>841827</v>
      </c>
      <c r="H41" s="22">
        <f>G41-D41</f>
        <v>431827</v>
      </c>
      <c r="I41" s="29">
        <f>IF(D41=0,"",ROUND(H41*100/D41,2))</f>
        <v>105.32</v>
      </c>
    </row>
    <row r="42" spans="1:9" ht="16.5">
      <c r="A42" s="23" t="s">
        <v>49</v>
      </c>
      <c r="B42" s="22">
        <v>200000</v>
      </c>
      <c r="C42" s="22">
        <v>1166000</v>
      </c>
      <c r="D42" s="22">
        <v>1366000</v>
      </c>
      <c r="E42" s="22">
        <v>54823</v>
      </c>
      <c r="F42" s="22">
        <v>1764808</v>
      </c>
      <c r="G42" s="22">
        <v>1819631</v>
      </c>
      <c r="H42" s="22">
        <f>G42-D42</f>
        <v>453631</v>
      </c>
      <c r="I42" s="29">
        <f>IF(D42=0,"",ROUND(H42*100/D42,2))</f>
        <v>33.21</v>
      </c>
    </row>
    <row r="43" spans="1:9" ht="49.5">
      <c r="A43" s="23" t="s">
        <v>50</v>
      </c>
      <c r="B43" s="22">
        <v>86832000</v>
      </c>
      <c r="C43" s="22">
        <v>94715000</v>
      </c>
      <c r="D43" s="22">
        <v>181547000</v>
      </c>
      <c r="E43" s="22">
        <v>104232168</v>
      </c>
      <c r="F43" s="22">
        <v>169287212</v>
      </c>
      <c r="G43" s="22">
        <v>273519380</v>
      </c>
      <c r="H43" s="22">
        <f>G43-D43</f>
        <v>91972380</v>
      </c>
      <c r="I43" s="29">
        <f>IF(D43=0,"",ROUND(H43*100/D43,2))</f>
        <v>50.66</v>
      </c>
    </row>
    <row r="44" spans="1:9" ht="16.5">
      <c r="A44" s="23" t="s">
        <v>51</v>
      </c>
      <c r="B44" s="22"/>
      <c r="C44" s="22">
        <v>1360000</v>
      </c>
      <c r="D44" s="22">
        <v>1360000</v>
      </c>
      <c r="E44" s="22">
        <v>10779</v>
      </c>
      <c r="F44" s="22">
        <v>880243</v>
      </c>
      <c r="G44" s="22">
        <v>891022</v>
      </c>
      <c r="H44" s="22">
        <f>G44-D44</f>
        <v>-468978</v>
      </c>
      <c r="I44" s="29">
        <f>IF(D44=0,"",ROUND(H44*100/D44,2))</f>
        <v>-34.48</v>
      </c>
    </row>
    <row r="45" spans="1:9" ht="16.5">
      <c r="A45" s="23" t="s">
        <v>52</v>
      </c>
      <c r="B45" s="22">
        <v>86335000</v>
      </c>
      <c r="C45" s="22">
        <v>62046000</v>
      </c>
      <c r="D45" s="22">
        <v>148381000</v>
      </c>
      <c r="E45" s="22">
        <v>100544346</v>
      </c>
      <c r="F45" s="22">
        <v>122385264</v>
      </c>
      <c r="G45" s="22">
        <v>222929610</v>
      </c>
      <c r="H45" s="22">
        <f>G45-D45</f>
        <v>74548610</v>
      </c>
      <c r="I45" s="29">
        <f>IF(D45=0,"",ROUND(H45*100/D45,2))</f>
        <v>50.24</v>
      </c>
    </row>
    <row r="46" spans="1:9" ht="33">
      <c r="A46" s="23" t="s">
        <v>53</v>
      </c>
      <c r="B46" s="22"/>
      <c r="C46" s="22">
        <v>29206000</v>
      </c>
      <c r="D46" s="22">
        <v>29206000</v>
      </c>
      <c r="E46" s="22">
        <v>2684544</v>
      </c>
      <c r="F46" s="22">
        <v>43150251</v>
      </c>
      <c r="G46" s="22">
        <v>45834795</v>
      </c>
      <c r="H46" s="22">
        <f>G46-D46</f>
        <v>16628795</v>
      </c>
      <c r="I46" s="29">
        <f>IF(D46=0,"",ROUND(H46*100/D46,2))</f>
        <v>56.94</v>
      </c>
    </row>
    <row r="47" spans="1:9" ht="16.5">
      <c r="A47" s="23" t="s">
        <v>54</v>
      </c>
      <c r="B47" s="22">
        <v>497000</v>
      </c>
      <c r="C47" s="22">
        <v>2103000</v>
      </c>
      <c r="D47" s="22">
        <v>2600000</v>
      </c>
      <c r="E47" s="22">
        <v>992499</v>
      </c>
      <c r="F47" s="22">
        <v>2871454</v>
      </c>
      <c r="G47" s="22">
        <v>3863953</v>
      </c>
      <c r="H47" s="22">
        <f>G47-D47</f>
        <v>1263953</v>
      </c>
      <c r="I47" s="29">
        <f>IF(D47=0,"",ROUND(H47*100/D47,2))</f>
        <v>48.61</v>
      </c>
    </row>
    <row r="48" spans="1:9" ht="16.5">
      <c r="A48" s="23" t="s">
        <v>55</v>
      </c>
      <c r="B48" s="22"/>
      <c r="C48" s="22"/>
      <c r="D48" s="22"/>
      <c r="E48" s="22"/>
      <c r="F48" s="22">
        <v>2849487</v>
      </c>
      <c r="G48" s="22">
        <v>2849487</v>
      </c>
      <c r="H48" s="22">
        <f>G48-D48</f>
        <v>2849487</v>
      </c>
      <c r="I48" s="29">
        <f>IF(D48=0,"",ROUND(H48*100/D48,2))</f>
      </c>
    </row>
    <row r="49" spans="1:9" ht="16.5">
      <c r="A49" s="23" t="s">
        <v>56</v>
      </c>
      <c r="B49" s="22"/>
      <c r="C49" s="22"/>
      <c r="D49" s="22"/>
      <c r="E49" s="22"/>
      <c r="F49" s="22">
        <v>2849487</v>
      </c>
      <c r="G49" s="22">
        <v>2849487</v>
      </c>
      <c r="H49" s="22">
        <f>G49-D49</f>
        <v>2849487</v>
      </c>
      <c r="I49" s="29">
        <f>IF(D49=0,"",ROUND(H49*100/D49,2))</f>
      </c>
    </row>
    <row r="50" spans="1:9" ht="16.5">
      <c r="A50" s="23" t="s">
        <v>57</v>
      </c>
      <c r="B50" s="22"/>
      <c r="C50" s="22"/>
      <c r="D50" s="22"/>
      <c r="E50" s="22">
        <v>8640</v>
      </c>
      <c r="F50" s="22">
        <v>2186649</v>
      </c>
      <c r="G50" s="22">
        <v>2195289</v>
      </c>
      <c r="H50" s="22">
        <f>G50-D50</f>
        <v>2195289</v>
      </c>
      <c r="I50" s="29">
        <f>IF(D50=0,"",ROUND(H50*100/D50,2))</f>
      </c>
    </row>
    <row r="51" spans="1:9" ht="16.5">
      <c r="A51" s="23" t="s">
        <v>58</v>
      </c>
      <c r="B51" s="22"/>
      <c r="C51" s="22"/>
      <c r="D51" s="22"/>
      <c r="E51" s="22">
        <v>8640</v>
      </c>
      <c r="F51" s="22">
        <v>2186649</v>
      </c>
      <c r="G51" s="22">
        <v>2195289</v>
      </c>
      <c r="H51" s="22">
        <f>G51-D51</f>
        <v>2195289</v>
      </c>
      <c r="I51" s="29">
        <f>IF(D51=0,"",ROUND(H51*100/D51,2))</f>
      </c>
    </row>
    <row r="52" spans="1:9" ht="17.25" thickBot="1">
      <c r="A52" s="26" t="s">
        <v>59</v>
      </c>
      <c r="B52" s="27">
        <v>1575866000</v>
      </c>
      <c r="C52" s="27">
        <v>1243374000</v>
      </c>
      <c r="D52" s="27">
        <v>2819240000</v>
      </c>
      <c r="E52" s="27">
        <v>1550191297</v>
      </c>
      <c r="F52" s="27">
        <v>1452833822</v>
      </c>
      <c r="G52" s="27">
        <v>3003025119</v>
      </c>
      <c r="H52" s="27">
        <f>G52-D52</f>
        <v>183785119</v>
      </c>
      <c r="I52" s="30">
        <f>IF(D52=0,"",ROUND(H52*100/D52,2))</f>
        <v>6.52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2024-02-16T01:35:41Z</dcterms:modified>
  <cp:category/>
  <cp:version/>
  <cp:contentType/>
  <cp:contentStatus/>
</cp:coreProperties>
</file>