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<sst xmlns="http://schemas.openxmlformats.org/spreadsheetml/2006/main" count="45" uniqueCount="32">
  <si>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</si>
  <si>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</si>
  <si>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</si>
  <si>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</si>
  <si>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</si>
  <si>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</si>
  <si>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</si>
  <si>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</si>
  <si>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</si>
  <si>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</si>
  <si>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國立雲林科技大學校務基金</t>
  </si>
  <si>
    <t>中華民國111年度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</si>
  <si>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</si>
  <si>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</si>
  <si>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</si>
  <si>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</si>
  <si>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</si>
  <si>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</si>
  <si>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</si>
  <si>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　行銷推廣費                                                                                          </t>
  </si>
  <si>
    <t xml:space="preserve">1.教學研究及訓輔成本：各單位教學所
  需之招生宣傳廣告費及辦理活動(成
  果展、計畫說明會)之宣傳品等費用
  。預算數3,133,000元，決算數
  2,055,495元。   
2.建教合作成本：辦理建教合作計畫所
  需之宣傳廣告費及辦理活動(成果展
  、計畫說明會)之宣傳品等費用。預
  算數696,000元，決算數1,173,008元
  。            
3.推廣教育成本：辦理推廣教育所需之
  宣傳廣告費及辦理活動(成果展、計
  畫說明會)之宣傳品等費用。預算數
  464,000元，決算數110,710元。             
4.管理費用及總務費用：辦理人事甄選
  公告及業務推展廣告費。預算數
  366,000元，決算數1,099,246元。     
5.雜項費用：辦理外國學生申請入學及
  研討會等招生宣導。預算數
  185,000元，決算數12,000元。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</si>
  <si>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</si>
  <si>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</si>
  <si>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</si>
  <si>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</si>
  <si>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宿舍保險費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</si>
  <si>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</si>
  <si>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</si>
  <si>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</si>
  <si>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  
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</si>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</sst>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6" fillId="0" borderId="23" xfId="0" applyNumberFormat="1" applyFont="1" applyBorder="1" applyAlignment="1">
      <alignment vertical="top"/>
    </xf>
    <xf numFmtId="40" fontId="26" fillId="0" borderId="23" xfId="0" applyNumberFormat="1" applyFont="1" applyBorder="1" applyAlignment="1">
      <alignment vertical="top"/>
    </xf>
    <xf numFmtId="38" fontId="2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38" fontId="2" fillId="0" borderId="27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9" t="s">
        <v>15</v>
      </c>
      <c r="B6" s="30">
        <v>12177000</v>
      </c>
      <c r="C6" s="30">
        <v>27361000</v>
      </c>
      <c r="D6" s="30">
        <v>39538000</v>
      </c>
      <c r="E6" s="30">
        <v>4134978</v>
      </c>
      <c r="F6" s="30">
        <v>6584935</v>
      </c>
      <c r="G6" s="30">
        <v>10719913</v>
      </c>
      <c r="H6" s="30">
        <f>G6-D6</f>
        <v>-28818087</v>
      </c>
      <c r="I6" s="31">
        <f>IF(D6=0,"",ROUND(H6*100/D6,2))</f>
        <v>-72.89</v>
      </c>
      <c r="J6" s="35" t="s">
        <v>16</v>
      </c>
    </row>
    <row r="7" spans="1:10" ht="16.5">
      <c r="A7" s="28" t="s">
        <v>17</v>
      </c>
      <c r="B7" s="25">
        <v>11647000</v>
      </c>
      <c r="C7" s="25">
        <v>22216000</v>
      </c>
      <c r="D7" s="25">
        <v>33863000</v>
      </c>
      <c r="E7" s="25">
        <v>2521962</v>
      </c>
      <c r="F7" s="25">
        <v>3098589</v>
      </c>
      <c r="G7" s="25">
        <v>5620551</v>
      </c>
      <c r="H7" s="25">
        <f>G7-D7</f>
        <v>-28242449</v>
      </c>
      <c r="I7" s="26">
        <f>IF(D7=0,"",ROUND(H7*100/D7,2))</f>
        <v>-83.4</v>
      </c>
      <c r="J7" s="36" t="s">
        <v>16</v>
      </c>
    </row>
    <row r="8" spans="1:10" ht="16.5">
      <c r="A8" s="28" t="s">
        <v>18</v>
      </c>
      <c r="B8" s="25">
        <v>0</v>
      </c>
      <c r="C8" s="25">
        <v>831000</v>
      </c>
      <c r="D8" s="25">
        <v>831000</v>
      </c>
      <c r="E8" s="25">
        <v>0</v>
      </c>
      <c r="F8" s="25">
        <v>648903</v>
      </c>
      <c r="G8" s="25">
        <v>648903</v>
      </c>
      <c r="H8" s="25">
        <f>G8-D8</f>
        <v>-182097</v>
      </c>
      <c r="I8" s="26">
        <f>IF(D8=0,"",ROUND(H8*100/D8,2))</f>
        <v>-21.91</v>
      </c>
      <c r="J8" s="36" t="s">
        <v>16</v>
      </c>
    </row>
    <row r="9" spans="1:10" ht="409.5">
      <c r="A9" s="28" t="s">
        <v>19</v>
      </c>
      <c r="B9" s="25">
        <v>530000</v>
      </c>
      <c r="C9" s="25">
        <v>4314000</v>
      </c>
      <c r="D9" s="25">
        <v>4844000</v>
      </c>
      <c r="E9" s="25">
        <v>1613016</v>
      </c>
      <c r="F9" s="25">
        <v>2837443</v>
      </c>
      <c r="G9" s="25">
        <v>4450459</v>
      </c>
      <c r="H9" s="25">
        <f>G9-D9</f>
        <v>-393541</v>
      </c>
      <c r="I9" s="26">
        <f>IF(D9=0,"",ROUND(H9*100/D9,2))</f>
        <v>-8.12</v>
      </c>
      <c r="J9" s="36" t="s">
        <v>20</v>
      </c>
    </row>
    <row r="10" spans="1:10" ht="16.5">
      <c r="A10" s="27" t="s">
        <v>21</v>
      </c>
      <c r="B10" s="23">
        <v>230171000</v>
      </c>
      <c r="C10" s="23">
        <v>371053000</v>
      </c>
      <c r="D10" s="23">
        <v>601224000</v>
      </c>
      <c r="E10" s="23">
        <v>220389201</v>
      </c>
      <c r="F10" s="23">
        <v>466648536</v>
      </c>
      <c r="G10" s="23">
        <v>687037737</v>
      </c>
      <c r="H10" s="23">
        <f>G10-D10</f>
        <v>85813737</v>
      </c>
      <c r="I10" s="24">
        <f>IF(D10=0,"",ROUND(H10*100/D10,2))</f>
        <v>14.27</v>
      </c>
      <c r="J10" s="37" t="s">
        <v>16</v>
      </c>
    </row>
    <row r="11" spans="1:10" ht="16.5">
      <c r="A11" s="28" t="s">
        <v>22</v>
      </c>
      <c r="B11" s="25">
        <v>0</v>
      </c>
      <c r="C11" s="25">
        <v>8100000</v>
      </c>
      <c r="D11" s="25">
        <v>8100000</v>
      </c>
      <c r="E11" s="25">
        <v>0</v>
      </c>
      <c r="F11" s="25">
        <v>6407374</v>
      </c>
      <c r="G11" s="25">
        <v>6407374</v>
      </c>
      <c r="H11" s="25">
        <f>G11-D11</f>
        <v>-1692626</v>
      </c>
      <c r="I11" s="26">
        <f>IF(D11=0,"",ROUND(H11*100/D11,2))</f>
        <v>-20.9</v>
      </c>
      <c r="J11" s="36" t="s">
        <v>16</v>
      </c>
    </row>
    <row r="12" spans="1:10" ht="16.5">
      <c r="A12" s="28" t="s">
        <v>23</v>
      </c>
      <c r="B12" s="25">
        <v>0</v>
      </c>
      <c r="C12" s="25">
        <v>1910000</v>
      </c>
      <c r="D12" s="25">
        <v>1910000</v>
      </c>
      <c r="E12" s="25">
        <v>0</v>
      </c>
      <c r="F12" s="25">
        <v>1423210</v>
      </c>
      <c r="G12" s="25">
        <v>1423210</v>
      </c>
      <c r="H12" s="25">
        <f>G12-D12</f>
        <v>-486790</v>
      </c>
      <c r="I12" s="26">
        <f>IF(D12=0,"",ROUND(H12*100/D12,2))</f>
        <v>-25.49</v>
      </c>
      <c r="J12" s="36" t="s">
        <v>16</v>
      </c>
    </row>
    <row r="13" spans="1:10" ht="16.5">
      <c r="A13" s="28" t="s">
        <v>24</v>
      </c>
      <c r="B13" s="25">
        <v>0</v>
      </c>
      <c r="C13" s="25">
        <v>4356000</v>
      </c>
      <c r="D13" s="25">
        <v>4356000</v>
      </c>
      <c r="E13" s="25">
        <v>0</v>
      </c>
      <c r="F13" s="25">
        <v>4240760</v>
      </c>
      <c r="G13" s="25">
        <v>4240760</v>
      </c>
      <c r="H13" s="25">
        <f>G13-D13</f>
        <v>-115240</v>
      </c>
      <c r="I13" s="26">
        <f>IF(D13=0,"",ROUND(H13*100/D13,2))</f>
        <v>-2.65</v>
      </c>
      <c r="J13" s="36" t="s">
        <v>16</v>
      </c>
    </row>
    <row r="14" spans="1:10" ht="16.5">
      <c r="A14" s="28" t="s">
        <v>25</v>
      </c>
      <c r="B14" s="25">
        <v>0</v>
      </c>
      <c r="C14" s="25">
        <v>20000</v>
      </c>
      <c r="D14" s="25">
        <v>20000</v>
      </c>
      <c r="E14" s="25">
        <v>0</v>
      </c>
      <c r="F14" s="25">
        <v>0</v>
      </c>
      <c r="G14" s="25">
        <v>0</v>
      </c>
      <c r="H14" s="25">
        <f>G14-D14</f>
        <v>-20000</v>
      </c>
      <c r="I14" s="26">
        <f>IF(D14=0,"",ROUND(H14*100/D14,2))</f>
        <v>-100</v>
      </c>
      <c r="J14" s="36" t="s">
        <v>16</v>
      </c>
    </row>
    <row r="15" spans="1:10" ht="16.5">
      <c r="A15" s="28" t="s">
        <v>26</v>
      </c>
      <c r="B15" s="25">
        <v>200302000</v>
      </c>
      <c r="C15" s="25">
        <v>322561000</v>
      </c>
      <c r="D15" s="25">
        <v>522863000</v>
      </c>
      <c r="E15" s="25">
        <v>204766477</v>
      </c>
      <c r="F15" s="25">
        <v>417395272</v>
      </c>
      <c r="G15" s="25">
        <v>622161749</v>
      </c>
      <c r="H15" s="25">
        <f>G15-D15</f>
        <v>99298749</v>
      </c>
      <c r="I15" s="26">
        <f>IF(D15=0,"",ROUND(H15*100/D15,2))</f>
        <v>18.99</v>
      </c>
      <c r="J15" s="36" t="s">
        <v>16</v>
      </c>
    </row>
    <row r="16" spans="1:10" ht="16.5">
      <c r="A16" s="28" t="s">
        <v>27</v>
      </c>
      <c r="B16" s="25">
        <v>0</v>
      </c>
      <c r="C16" s="25">
        <v>0</v>
      </c>
      <c r="D16" s="25">
        <v>0</v>
      </c>
      <c r="E16" s="25">
        <v>0</v>
      </c>
      <c r="F16" s="25">
        <v>26600</v>
      </c>
      <c r="G16" s="25">
        <v>26600</v>
      </c>
      <c r="H16" s="25">
        <f>G16-D16</f>
        <v>26600</v>
      </c>
      <c r="I16" s="26">
        <f>IF(D16=0,"",ROUND(H16*100/D16,2))</f>
      </c>
      <c r="J16" s="36" t="s">
        <v>16</v>
      </c>
    </row>
    <row r="17" spans="1:10" ht="82.5">
      <c r="A17" s="28" t="s">
        <v>28</v>
      </c>
      <c r="B17" s="25">
        <v>25784000</v>
      </c>
      <c r="C17" s="25">
        <v>33896000</v>
      </c>
      <c r="D17" s="25">
        <v>59680000</v>
      </c>
      <c r="E17" s="25">
        <v>11537630</v>
      </c>
      <c r="F17" s="25">
        <v>36714092</v>
      </c>
      <c r="G17" s="25">
        <v>48251722</v>
      </c>
      <c r="H17" s="25">
        <f>G17-D17</f>
        <v>-11428278</v>
      </c>
      <c r="I17" s="26">
        <f>IF(D17=0,"",ROUND(H17*100/D17,2))</f>
        <v>-19.15</v>
      </c>
      <c r="J17" s="36" t="s">
        <v>29</v>
      </c>
    </row>
    <row r="18" spans="1:10" ht="16.5">
      <c r="A18" s="28" t="s">
        <v>30</v>
      </c>
      <c r="B18" s="25">
        <v>0</v>
      </c>
      <c r="C18" s="25">
        <v>94000</v>
      </c>
      <c r="D18" s="25">
        <v>94000</v>
      </c>
      <c r="E18" s="25">
        <v>0</v>
      </c>
      <c r="F18" s="25">
        <v>130032</v>
      </c>
      <c r="G18" s="25">
        <v>130032</v>
      </c>
      <c r="H18" s="25">
        <f>G18-D18</f>
        <v>36032</v>
      </c>
      <c r="I18" s="26">
        <f>IF(D18=0,"",ROUND(H18*100/D18,2))</f>
        <v>38.33</v>
      </c>
      <c r="J18" s="36" t="s">
        <v>16</v>
      </c>
    </row>
    <row r="19" spans="1:10" ht="17.25" thickBot="1">
      <c r="A19" s="32" t="s">
        <v>31</v>
      </c>
      <c r="B19" s="33">
        <v>4085000</v>
      </c>
      <c r="C19" s="33">
        <v>116000</v>
      </c>
      <c r="D19" s="33">
        <v>4201000</v>
      </c>
      <c r="E19" s="33">
        <v>4085094</v>
      </c>
      <c r="F19" s="33">
        <v>311196</v>
      </c>
      <c r="G19" s="33">
        <v>4396290</v>
      </c>
      <c r="H19" s="33">
        <f>G19-D19</f>
        <v>195290</v>
      </c>
      <c r="I19" s="34">
        <f>IF(D19=0,"",ROUND(H19*100/D19,2))</f>
        <v>4.65</v>
      </c>
      <c r="J19" s="38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2023-08-14T01:50:52Z</dcterms:modified>
  <cp:category/>
  <cp:version/>
  <cp:contentType/>
  <cp:contentStatus/>
</cp:coreProperties>
</file>