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780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<sst xmlns="http://schemas.openxmlformats.org/spreadsheetml/2006/main" count="63" uniqueCount="60">
  <si>
    <r>
      <t>比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減</t>
    </r>
  </si>
  <si>
    <t>％</t>
  </si>
  <si>
    <t>各項費用彙計表</t>
  </si>
  <si>
    <t>合　　計</t>
  </si>
  <si>
    <r>
      <t>金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　額</t>
    </r>
  </si>
  <si>
    <t>本年度決算數</t>
  </si>
  <si>
    <t>科   目   名   稱</t>
  </si>
  <si>
    <t>單位:新臺幣元</t>
  </si>
  <si>
    <t>國立雲林科技大學校務基金</t>
  </si>
  <si>
    <t>中華民國110年度</t>
  </si>
  <si>
    <t>本 年 度 預 算 數</t>
  </si>
  <si>
    <t>政府補助
收入支應</t>
  </si>
  <si>
    <t>自籌收入
支　　應</t>
  </si>
  <si>
    <t xml:space="preserve">用人費用                                                                                            </t>
  </si>
  <si>
    <t xml:space="preserve">　正式員額薪資                                                                                        </t>
  </si>
  <si>
    <t xml:space="preserve">　聘僱及兼職人員薪資                                                                                  </t>
  </si>
  <si>
    <t xml:space="preserve">　超時工作報酬                                                                                        </t>
  </si>
  <si>
    <t xml:space="preserve">　獎金                                                                                                </t>
  </si>
  <si>
    <t xml:space="preserve">　退休及卹償金                                                                                        </t>
  </si>
  <si>
    <t xml:space="preserve">　福利費                                                                                              </t>
  </si>
  <si>
    <t xml:space="preserve">　提繳費                                                                                              </t>
  </si>
  <si>
    <t xml:space="preserve">服務費用                                                                                            </t>
  </si>
  <si>
    <t xml:space="preserve">　水電費                                                                                              </t>
  </si>
  <si>
    <t xml:space="preserve">　郵電費                                                                                              </t>
  </si>
  <si>
    <t xml:space="preserve">　旅運費                                                                                              </t>
  </si>
  <si>
    <t xml:space="preserve">　印刷裝訂與廣告費                                                                                    </t>
  </si>
  <si>
    <t xml:space="preserve">　修理保養及保固費                                                                                    </t>
  </si>
  <si>
    <t xml:space="preserve">　保險費                                                                                              </t>
  </si>
  <si>
    <t xml:space="preserve">　一般服務費                                                                                          </t>
  </si>
  <si>
    <t xml:space="preserve">　專業服務費                                                                                          </t>
  </si>
  <si>
    <t xml:space="preserve">　公共關係費                                                                                          </t>
  </si>
  <si>
    <t xml:space="preserve">材料及用品費                                                                                        </t>
  </si>
  <si>
    <t xml:space="preserve">　使用材料費                                                                                          </t>
  </si>
  <si>
    <t xml:space="preserve">　用品消耗                                                                                            </t>
  </si>
  <si>
    <t xml:space="preserve">　商品及醫療用品                                                                                      </t>
  </si>
  <si>
    <t xml:space="preserve">租金與利息                                                                                          </t>
  </si>
  <si>
    <t xml:space="preserve">　地租及水租                                                                                          </t>
  </si>
  <si>
    <t xml:space="preserve">　房租                                                                                                </t>
  </si>
  <si>
    <t xml:space="preserve">　機器租金                                                                                            </t>
  </si>
  <si>
    <t xml:space="preserve">　交通及運輸設備租金                                                                                  </t>
  </si>
  <si>
    <t xml:space="preserve">　什項設備租金                                                                                        </t>
  </si>
  <si>
    <t xml:space="preserve">折舊、折耗及攤銷                                                                                    </t>
  </si>
  <si>
    <t xml:space="preserve">　不動產、廠房及設備折舊                                                                              </t>
  </si>
  <si>
    <t xml:space="preserve">　其他折舊性資產折舊                                                                                  </t>
  </si>
  <si>
    <t xml:space="preserve">　攤銷                                                                                                </t>
  </si>
  <si>
    <t xml:space="preserve">稅捐與規費（強制費）                                                                                </t>
  </si>
  <si>
    <t xml:space="preserve">　土地稅                                                                                              </t>
  </si>
  <si>
    <t xml:space="preserve">　房屋稅                                                                                              </t>
  </si>
  <si>
    <t xml:space="preserve">　消費與行為稅                                                                                        </t>
  </si>
  <si>
    <t xml:space="preserve">　規 費                                                                                               </t>
  </si>
  <si>
    <t xml:space="preserve">會費、捐助、補助、分攤、救助（濟）與交流活動費                                                      </t>
  </si>
  <si>
    <t xml:space="preserve">　會費                                                                                                </t>
  </si>
  <si>
    <t xml:space="preserve">　捐助、補助與獎助                                                                                    </t>
  </si>
  <si>
    <t xml:space="preserve">　補貼（償）、獎勵、慰問與救助（濟）                                                                  </t>
  </si>
  <si>
    <t xml:space="preserve">　競賽及交流活動費                                                                                    </t>
  </si>
  <si>
    <t xml:space="preserve">短絀、賠償與保險給付                                                                                </t>
  </si>
  <si>
    <t xml:space="preserve">　各項短絀                                                                                            </t>
  </si>
  <si>
    <t xml:space="preserve">其他                                                                                                </t>
  </si>
  <si>
    <t xml:space="preserve">　其他費用                                                                                            </t>
  </si>
  <si>
    <t>合    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</si>
</sst>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0" fontId="2" fillId="0" borderId="21" xfId="0" applyNumberFormat="1" applyFont="1" applyBorder="1" applyAlignment="1">
      <alignment vertical="top"/>
    </xf>
    <xf numFmtId="49" fontId="2" fillId="0" borderId="22" xfId="0" applyNumberFormat="1" applyFont="1" applyBorder="1" applyAlignment="1">
      <alignment vertical="top" wrapText="1"/>
    </xf>
    <xf numFmtId="49" fontId="2" fillId="0" borderId="11" xfId="0" applyNumberFormat="1" applyFont="1" applyBorder="1" applyAlignment="1">
      <alignment vertical="top" wrapText="1"/>
    </xf>
    <xf numFmtId="40" fontId="2" fillId="0" borderId="23" xfId="0" applyNumberFormat="1" applyFont="1" applyBorder="1" applyAlignment="1">
      <alignment vertical="top"/>
    </xf>
    <xf numFmtId="49" fontId="25" fillId="0" borderId="24" xfId="0" applyNumberFormat="1" applyFont="1" applyBorder="1" applyAlignment="1">
      <alignment vertical="top" wrapText="1"/>
    </xf>
    <xf numFmtId="40" fontId="26" fillId="0" borderId="25" xfId="0" applyNumberFormat="1" applyFont="1" applyBorder="1" applyAlignment="1">
      <alignment vertical="top"/>
    </xf>
    <xf numFmtId="40" fontId="2" fillId="0" borderId="26" xfId="0" applyNumberFormat="1" applyFont="1" applyBorder="1" applyAlignment="1">
      <alignment vertical="top"/>
    </xf>
    <xf numFmtId="40" fontId="2" fillId="0" borderId="27" xfId="0" applyNumberFormat="1" applyFont="1" applyBorder="1" applyAlignment="1">
      <alignment vertical="top"/>
    </xf>
    <xf numFmtId="40" fontId="26" fillId="0" borderId="28" xfId="0" applyNumberFormat="1" applyFont="1" applyBorder="1" applyAlignment="1">
      <alignment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/>
  <cols>
    <col min="1" max="1" width="21.50390625" style="4" customWidth="1"/>
    <col min="2" max="2" width="11.25390625" style="4" customWidth="1"/>
    <col min="3" max="3" width="10.00390625" style="4" customWidth="1"/>
    <col min="4" max="5" width="11.875" style="4" customWidth="1"/>
    <col min="6" max="6" width="10.50390625" style="4" customWidth="1"/>
    <col min="7" max="7" width="11.875" style="4" customWidth="1"/>
    <col min="8" max="8" width="17.125" style="4" customWidth="1"/>
    <col min="9" max="9" width="9.375" style="4" customWidth="1"/>
  </cols>
  <sheetData>
    <row r="1" spans="1:9" ht="21">
      <c r="A1" s="6"/>
      <c r="B1" s="6"/>
      <c r="D1" s="7"/>
      <c r="E1" s="7" t="s">
        <v>8</v>
      </c>
      <c r="F1" s="7"/>
      <c r="G1" s="7"/>
      <c r="H1" s="6"/>
      <c r="I1" s="6"/>
    </row>
    <row r="2" spans="1:9" ht="21">
      <c r="A2" s="6"/>
      <c r="B2" s="6"/>
      <c r="D2" s="8"/>
      <c r="E2" s="8" t="s">
        <v>2</v>
      </c>
      <c r="F2" s="8"/>
      <c r="G2" s="8"/>
      <c r="H2" s="6"/>
      <c r="I2" s="6"/>
    </row>
    <row r="3" spans="1:9" ht="17.25" thickBot="1">
      <c r="A3" s="1"/>
      <c r="B3" s="5"/>
      <c r="D3" s="9"/>
      <c r="E3" s="2" t="s">
        <v>9</v>
      </c>
      <c r="F3" s="9"/>
      <c r="G3" s="9"/>
      <c r="H3" s="5"/>
      <c r="I3" s="3" t="s">
        <v>7</v>
      </c>
    </row>
    <row r="4" spans="1:9" ht="16.5">
      <c r="A4" s="10" t="s">
        <v>6</v>
      </c>
      <c r="B4" s="13" t="s">
        <v>10</v>
      </c>
      <c r="C4" s="14"/>
      <c r="D4" s="15"/>
      <c r="E4" s="13" t="s">
        <v>5</v>
      </c>
      <c r="F4" s="14"/>
      <c r="G4" s="15"/>
      <c r="H4" s="11" t="s">
        <v>0</v>
      </c>
      <c r="I4" s="12"/>
    </row>
    <row r="5" spans="1:9" ht="59.25" customHeight="1" thickBot="1">
      <c r="A5" s="16"/>
      <c r="B5" s="17" t="s">
        <v>11</v>
      </c>
      <c r="C5" s="17" t="s">
        <v>12</v>
      </c>
      <c r="D5" s="18" t="s">
        <v>3</v>
      </c>
      <c r="E5" s="19" t="s">
        <v>11</v>
      </c>
      <c r="F5" s="17" t="s">
        <v>12</v>
      </c>
      <c r="G5" s="18" t="s">
        <v>3</v>
      </c>
      <c r="H5" s="20" t="s">
        <v>4</v>
      </c>
      <c r="I5" s="21" t="s">
        <v>1</v>
      </c>
    </row>
    <row r="6" spans="1:9" ht="16.5">
      <c r="A6" s="24" t="s">
        <v>13</v>
      </c>
      <c r="B6" s="25">
        <v>859094000</v>
      </c>
      <c r="C6" s="25">
        <v>192622000</v>
      </c>
      <c r="D6" s="25">
        <v>1051716000</v>
      </c>
      <c r="E6" s="25">
        <v>790884314</v>
      </c>
      <c r="F6" s="25">
        <v>187514951</v>
      </c>
      <c r="G6" s="25">
        <v>978399265</v>
      </c>
      <c r="H6" s="25">
        <f>G6-D6</f>
        <v>-73316735</v>
      </c>
      <c r="I6" s="28">
        <f>IF(D6=0,"",ROUND(H6*100/D6,2))</f>
        <v>-6.97</v>
      </c>
    </row>
    <row r="7" spans="1:9" ht="16.5">
      <c r="A7" s="23" t="s">
        <v>14</v>
      </c>
      <c r="B7" s="22">
        <v>622308000</v>
      </c>
      <c r="C7" s="22">
        <v>55000000</v>
      </c>
      <c r="D7" s="22">
        <v>677308000</v>
      </c>
      <c r="E7" s="22">
        <v>570734547</v>
      </c>
      <c r="F7" s="22">
        <v>20969698</v>
      </c>
      <c r="G7" s="22">
        <v>591704245</v>
      </c>
      <c r="H7" s="22">
        <f>G7-D7</f>
        <v>-85603755</v>
      </c>
      <c r="I7" s="29">
        <f>IF(D7=0,"",ROUND(H7*100/D7,2))</f>
        <v>-12.64</v>
      </c>
    </row>
    <row r="8" spans="1:9" ht="16.5">
      <c r="A8" s="23" t="s">
        <v>15</v>
      </c>
      <c r="B8" s="22">
        <v>36129000</v>
      </c>
      <c r="C8" s="22">
        <v>119888000</v>
      </c>
      <c r="D8" s="22">
        <v>156017000</v>
      </c>
      <c r="E8" s="22">
        <v>26814992</v>
      </c>
      <c r="F8" s="22">
        <v>150293542</v>
      </c>
      <c r="G8" s="22">
        <v>177108534</v>
      </c>
      <c r="H8" s="22">
        <f>G8-D8</f>
        <v>21091534</v>
      </c>
      <c r="I8" s="29">
        <f>IF(D8=0,"",ROUND(H8*100/D8,2))</f>
        <v>13.52</v>
      </c>
    </row>
    <row r="9" spans="1:9" ht="16.5">
      <c r="A9" s="23" t="s">
        <v>16</v>
      </c>
      <c r="B9" s="22">
        <v>11515000</v>
      </c>
      <c r="C9" s="22">
        <v>0</v>
      </c>
      <c r="D9" s="22">
        <v>11515000</v>
      </c>
      <c r="E9" s="22">
        <v>12591142</v>
      </c>
      <c r="F9" s="22">
        <v>789</v>
      </c>
      <c r="G9" s="22">
        <v>12591931</v>
      </c>
      <c r="H9" s="22">
        <f>G9-D9</f>
        <v>1076931</v>
      </c>
      <c r="I9" s="29">
        <f>IF(D9=0,"",ROUND(H9*100/D9,2))</f>
        <v>9.35</v>
      </c>
    </row>
    <row r="10" spans="1:9" ht="16.5">
      <c r="A10" s="23" t="s">
        <v>17</v>
      </c>
      <c r="B10" s="22">
        <v>73700000</v>
      </c>
      <c r="C10" s="22">
        <v>17734000</v>
      </c>
      <c r="D10" s="22">
        <v>91434000</v>
      </c>
      <c r="E10" s="22">
        <v>66318523</v>
      </c>
      <c r="F10" s="22">
        <v>15814494</v>
      </c>
      <c r="G10" s="22">
        <v>82133017</v>
      </c>
      <c r="H10" s="22">
        <f>G10-D10</f>
        <v>-9300983</v>
      </c>
      <c r="I10" s="29">
        <f>IF(D10=0,"",ROUND(H10*100/D10,2))</f>
        <v>-10.17</v>
      </c>
    </row>
    <row r="11" spans="1:9" ht="16.5">
      <c r="A11" s="23" t="s">
        <v>18</v>
      </c>
      <c r="B11" s="22">
        <v>51616000</v>
      </c>
      <c r="C11" s="22">
        <v>0</v>
      </c>
      <c r="D11" s="22">
        <v>51616000</v>
      </c>
      <c r="E11" s="22">
        <v>49234489</v>
      </c>
      <c r="F11" s="22">
        <v>0</v>
      </c>
      <c r="G11" s="22">
        <v>49234489</v>
      </c>
      <c r="H11" s="22">
        <f>G11-D11</f>
        <v>-2381511</v>
      </c>
      <c r="I11" s="29">
        <f>IF(D11=0,"",ROUND(H11*100/D11,2))</f>
        <v>-4.61</v>
      </c>
    </row>
    <row r="12" spans="1:9" ht="16.5">
      <c r="A12" s="23" t="s">
        <v>19</v>
      </c>
      <c r="B12" s="22">
        <v>63821000</v>
      </c>
      <c r="C12" s="22">
        <v>0</v>
      </c>
      <c r="D12" s="22">
        <v>63821000</v>
      </c>
      <c r="E12" s="22">
        <v>65185866</v>
      </c>
      <c r="F12" s="22">
        <v>436428</v>
      </c>
      <c r="G12" s="22">
        <v>65622294</v>
      </c>
      <c r="H12" s="22">
        <f>G12-D12</f>
        <v>1801294</v>
      </c>
      <c r="I12" s="29">
        <f>IF(D12=0,"",ROUND(H12*100/D12,2))</f>
        <v>2.82</v>
      </c>
    </row>
    <row r="13" spans="1:9" ht="16.5">
      <c r="A13" s="23" t="s">
        <v>20</v>
      </c>
      <c r="B13" s="22">
        <v>5000</v>
      </c>
      <c r="C13" s="22">
        <v>0</v>
      </c>
      <c r="D13" s="22">
        <v>5000</v>
      </c>
      <c r="E13" s="22">
        <v>4755</v>
      </c>
      <c r="F13" s="22">
        <v>0</v>
      </c>
      <c r="G13" s="22">
        <v>4755</v>
      </c>
      <c r="H13" s="22">
        <f>G13-D13</f>
        <v>-245</v>
      </c>
      <c r="I13" s="29">
        <f>IF(D13=0,"",ROUND(H13*100/D13,2))</f>
        <v>-4.9</v>
      </c>
    </row>
    <row r="14" spans="1:9" ht="16.5">
      <c r="A14" s="23" t="s">
        <v>21</v>
      </c>
      <c r="B14" s="22">
        <v>273927000</v>
      </c>
      <c r="C14" s="22">
        <v>580366000</v>
      </c>
      <c r="D14" s="22">
        <v>854293000</v>
      </c>
      <c r="E14" s="22">
        <v>250351513</v>
      </c>
      <c r="F14" s="22">
        <v>654491247</v>
      </c>
      <c r="G14" s="22">
        <v>904842760</v>
      </c>
      <c r="H14" s="22">
        <f>G14-D14</f>
        <v>50549760</v>
      </c>
      <c r="I14" s="29">
        <f>IF(D14=0,"",ROUND(H14*100/D14,2))</f>
        <v>5.92</v>
      </c>
    </row>
    <row r="15" spans="1:9" ht="16.5">
      <c r="A15" s="23" t="s">
        <v>22</v>
      </c>
      <c r="B15" s="22">
        <v>0</v>
      </c>
      <c r="C15" s="22">
        <v>58611000</v>
      </c>
      <c r="D15" s="22">
        <v>58611000</v>
      </c>
      <c r="E15" s="22">
        <v>45597</v>
      </c>
      <c r="F15" s="22">
        <v>50988428</v>
      </c>
      <c r="G15" s="22">
        <v>51034025</v>
      </c>
      <c r="H15" s="22">
        <f>G15-D15</f>
        <v>-7576975</v>
      </c>
      <c r="I15" s="29">
        <f>IF(D15=0,"",ROUND(H15*100/D15,2))</f>
        <v>-12.93</v>
      </c>
    </row>
    <row r="16" spans="1:9" ht="16.5">
      <c r="A16" s="23" t="s">
        <v>23</v>
      </c>
      <c r="B16" s="22">
        <v>175000</v>
      </c>
      <c r="C16" s="22">
        <v>3479000</v>
      </c>
      <c r="D16" s="22">
        <v>3654000</v>
      </c>
      <c r="E16" s="22">
        <v>410510</v>
      </c>
      <c r="F16" s="22">
        <v>4281515</v>
      </c>
      <c r="G16" s="22">
        <v>4692025</v>
      </c>
      <c r="H16" s="22">
        <f>G16-D16</f>
        <v>1038025</v>
      </c>
      <c r="I16" s="29">
        <f>IF(D16=0,"",ROUND(H16*100/D16,2))</f>
        <v>28.41</v>
      </c>
    </row>
    <row r="17" spans="1:9" ht="16.5">
      <c r="A17" s="23" t="s">
        <v>24</v>
      </c>
      <c r="B17" s="22">
        <v>23046000</v>
      </c>
      <c r="C17" s="22">
        <v>44304000</v>
      </c>
      <c r="D17" s="22">
        <v>67350000</v>
      </c>
      <c r="E17" s="22">
        <v>4018006</v>
      </c>
      <c r="F17" s="22">
        <v>12734284</v>
      </c>
      <c r="G17" s="22">
        <v>16752290</v>
      </c>
      <c r="H17" s="22">
        <f>G17-D17</f>
        <v>-50597710</v>
      </c>
      <c r="I17" s="29">
        <f>IF(D17=0,"",ROUND(H17*100/D17,2))</f>
        <v>-75.13</v>
      </c>
    </row>
    <row r="18" spans="1:9" ht="16.5">
      <c r="A18" s="23" t="s">
        <v>25</v>
      </c>
      <c r="B18" s="22">
        <v>12398000</v>
      </c>
      <c r="C18" s="22">
        <v>22215000</v>
      </c>
      <c r="D18" s="22">
        <v>34613000</v>
      </c>
      <c r="E18" s="22">
        <v>10786683</v>
      </c>
      <c r="F18" s="22">
        <v>16743992</v>
      </c>
      <c r="G18" s="22">
        <v>27530675</v>
      </c>
      <c r="H18" s="22">
        <f>G18-D18</f>
        <v>-7082325</v>
      </c>
      <c r="I18" s="29">
        <f>IF(D18=0,"",ROUND(H18*100/D18,2))</f>
        <v>-20.46</v>
      </c>
    </row>
    <row r="19" spans="1:9" ht="16.5">
      <c r="A19" s="23" t="s">
        <v>26</v>
      </c>
      <c r="B19" s="22">
        <v>8799000</v>
      </c>
      <c r="C19" s="22">
        <v>34338000</v>
      </c>
      <c r="D19" s="22">
        <v>43137000</v>
      </c>
      <c r="E19" s="22">
        <v>3987009</v>
      </c>
      <c r="F19" s="22">
        <v>37893561</v>
      </c>
      <c r="G19" s="22">
        <v>41880570</v>
      </c>
      <c r="H19" s="22">
        <f>G19-D19</f>
        <v>-1256430</v>
      </c>
      <c r="I19" s="29">
        <f>IF(D19=0,"",ROUND(H19*100/D19,2))</f>
        <v>-2.91</v>
      </c>
    </row>
    <row r="20" spans="1:9" ht="16.5">
      <c r="A20" s="23" t="s">
        <v>27</v>
      </c>
      <c r="B20" s="22">
        <v>1290000</v>
      </c>
      <c r="C20" s="22">
        <v>2726000</v>
      </c>
      <c r="D20" s="22">
        <v>4016000</v>
      </c>
      <c r="E20" s="22">
        <v>1123218</v>
      </c>
      <c r="F20" s="22">
        <v>3452841</v>
      </c>
      <c r="G20" s="22">
        <v>4576059</v>
      </c>
      <c r="H20" s="22">
        <f>G20-D20</f>
        <v>560059</v>
      </c>
      <c r="I20" s="29">
        <f>IF(D20=0,"",ROUND(H20*100/D20,2))</f>
        <v>13.95</v>
      </c>
    </row>
    <row r="21" spans="1:9" ht="16.5">
      <c r="A21" s="23" t="s">
        <v>28</v>
      </c>
      <c r="B21" s="22">
        <v>201399000</v>
      </c>
      <c r="C21" s="22">
        <v>315460000</v>
      </c>
      <c r="D21" s="22">
        <v>516859000</v>
      </c>
      <c r="E21" s="22">
        <v>202077671</v>
      </c>
      <c r="F21" s="22">
        <v>411750490</v>
      </c>
      <c r="G21" s="22">
        <v>613828161</v>
      </c>
      <c r="H21" s="22">
        <f>G21-D21</f>
        <v>96969161</v>
      </c>
      <c r="I21" s="29">
        <f>IF(D21=0,"",ROUND(H21*100/D21,2))</f>
        <v>18.76</v>
      </c>
    </row>
    <row r="22" spans="1:9" ht="16.5">
      <c r="A22" s="23" t="s">
        <v>29</v>
      </c>
      <c r="B22" s="22">
        <v>26820000</v>
      </c>
      <c r="C22" s="22">
        <v>98402000</v>
      </c>
      <c r="D22" s="22">
        <v>125222000</v>
      </c>
      <c r="E22" s="22">
        <v>27902819</v>
      </c>
      <c r="F22" s="22">
        <v>116058340</v>
      </c>
      <c r="G22" s="22">
        <v>143961159</v>
      </c>
      <c r="H22" s="22">
        <f>G22-D22</f>
        <v>18739159</v>
      </c>
      <c r="I22" s="29">
        <f>IF(D22=0,"",ROUND(H22*100/D22,2))</f>
        <v>14.96</v>
      </c>
    </row>
    <row r="23" spans="1:9" ht="16.5">
      <c r="A23" s="23" t="s">
        <v>30</v>
      </c>
      <c r="B23" s="22">
        <v>0</v>
      </c>
      <c r="C23" s="22">
        <v>831000</v>
      </c>
      <c r="D23" s="22">
        <v>831000</v>
      </c>
      <c r="E23" s="22">
        <v>0</v>
      </c>
      <c r="F23" s="22">
        <v>587796</v>
      </c>
      <c r="G23" s="22">
        <v>587796</v>
      </c>
      <c r="H23" s="22">
        <f>G23-D23</f>
        <v>-243204</v>
      </c>
      <c r="I23" s="29">
        <f>IF(D23=0,"",ROUND(H23*100/D23,2))</f>
        <v>-29.27</v>
      </c>
    </row>
    <row r="24" spans="1:9" ht="16.5">
      <c r="A24" s="23" t="s">
        <v>31</v>
      </c>
      <c r="B24" s="22">
        <v>50893000</v>
      </c>
      <c r="C24" s="22">
        <v>94510000</v>
      </c>
      <c r="D24" s="22">
        <v>145403000</v>
      </c>
      <c r="E24" s="22">
        <v>44828023</v>
      </c>
      <c r="F24" s="22">
        <v>129134279</v>
      </c>
      <c r="G24" s="22">
        <v>173962302</v>
      </c>
      <c r="H24" s="22">
        <f>G24-D24</f>
        <v>28559302</v>
      </c>
      <c r="I24" s="29">
        <f>IF(D24=0,"",ROUND(H24*100/D24,2))</f>
        <v>19.64</v>
      </c>
    </row>
    <row r="25" spans="1:9" ht="16.5">
      <c r="A25" s="23" t="s">
        <v>32</v>
      </c>
      <c r="B25" s="22">
        <v>45000</v>
      </c>
      <c r="C25" s="22">
        <v>1857000</v>
      </c>
      <c r="D25" s="22">
        <v>1902000</v>
      </c>
      <c r="E25" s="22">
        <v>101552</v>
      </c>
      <c r="F25" s="22">
        <v>1917055</v>
      </c>
      <c r="G25" s="22">
        <v>2018607</v>
      </c>
      <c r="H25" s="22">
        <f>G25-D25</f>
        <v>116607</v>
      </c>
      <c r="I25" s="29">
        <f>IF(D25=0,"",ROUND(H25*100/D25,2))</f>
        <v>6.13</v>
      </c>
    </row>
    <row r="26" spans="1:9" ht="16.5">
      <c r="A26" s="23" t="s">
        <v>33</v>
      </c>
      <c r="B26" s="22">
        <v>50848000</v>
      </c>
      <c r="C26" s="22">
        <v>92653000</v>
      </c>
      <c r="D26" s="22">
        <v>143501000</v>
      </c>
      <c r="E26" s="22">
        <v>44726471</v>
      </c>
      <c r="F26" s="22">
        <v>127216610</v>
      </c>
      <c r="G26" s="22">
        <v>171943081</v>
      </c>
      <c r="H26" s="22">
        <f>G26-D26</f>
        <v>28442081</v>
      </c>
      <c r="I26" s="29">
        <f>IF(D26=0,"",ROUND(H26*100/D26,2))</f>
        <v>19.82</v>
      </c>
    </row>
    <row r="27" spans="1:9" ht="16.5">
      <c r="A27" s="23" t="s">
        <v>34</v>
      </c>
      <c r="B27" s="22">
        <v>0</v>
      </c>
      <c r="C27" s="22">
        <v>0</v>
      </c>
      <c r="D27" s="22">
        <v>0</v>
      </c>
      <c r="E27" s="22">
        <v>0</v>
      </c>
      <c r="F27" s="22">
        <v>614</v>
      </c>
      <c r="G27" s="22">
        <v>614</v>
      </c>
      <c r="H27" s="22">
        <f>G27-D27</f>
        <v>614</v>
      </c>
      <c r="I27" s="29">
        <f>IF(D27=0,"",ROUND(H27*100/D27,2))</f>
      </c>
    </row>
    <row r="28" spans="1:9" ht="16.5">
      <c r="A28" s="23" t="s">
        <v>35</v>
      </c>
      <c r="B28" s="22">
        <v>10553000</v>
      </c>
      <c r="C28" s="22">
        <v>59714000</v>
      </c>
      <c r="D28" s="22">
        <v>70267000</v>
      </c>
      <c r="E28" s="22">
        <v>38671299</v>
      </c>
      <c r="F28" s="22">
        <v>61474043</v>
      </c>
      <c r="G28" s="22">
        <v>100145342</v>
      </c>
      <c r="H28" s="22">
        <f>G28-D28</f>
        <v>29878342</v>
      </c>
      <c r="I28" s="29">
        <f>IF(D28=0,"",ROUND(H28*100/D28,2))</f>
        <v>42.52</v>
      </c>
    </row>
    <row r="29" spans="1:9" ht="16.5">
      <c r="A29" s="23" t="s">
        <v>36</v>
      </c>
      <c r="B29" s="22">
        <v>938000</v>
      </c>
      <c r="C29" s="22">
        <v>8307000</v>
      </c>
      <c r="D29" s="22">
        <v>9245000</v>
      </c>
      <c r="E29" s="22">
        <v>1110843</v>
      </c>
      <c r="F29" s="22">
        <v>6922001</v>
      </c>
      <c r="G29" s="22">
        <v>8032844</v>
      </c>
      <c r="H29" s="22">
        <f>G29-D29</f>
        <v>-1212156</v>
      </c>
      <c r="I29" s="29">
        <f>IF(D29=0,"",ROUND(H29*100/D29,2))</f>
        <v>-13.11</v>
      </c>
    </row>
    <row r="30" spans="1:9" ht="16.5">
      <c r="A30" s="23" t="s">
        <v>37</v>
      </c>
      <c r="B30" s="22">
        <v>500000</v>
      </c>
      <c r="C30" s="22">
        <v>2088000</v>
      </c>
      <c r="D30" s="22">
        <v>2588000</v>
      </c>
      <c r="E30" s="22">
        <v>435837</v>
      </c>
      <c r="F30" s="22">
        <v>1109776</v>
      </c>
      <c r="G30" s="22">
        <v>1545613</v>
      </c>
      <c r="H30" s="22">
        <f>G30-D30</f>
        <v>-1042387</v>
      </c>
      <c r="I30" s="29">
        <f>IF(D30=0,"",ROUND(H30*100/D30,2))</f>
        <v>-40.28</v>
      </c>
    </row>
    <row r="31" spans="1:9" ht="16.5">
      <c r="A31" s="23" t="s">
        <v>38</v>
      </c>
      <c r="B31" s="22">
        <v>2735000</v>
      </c>
      <c r="C31" s="22">
        <v>37137000</v>
      </c>
      <c r="D31" s="22">
        <v>39872000</v>
      </c>
      <c r="E31" s="22">
        <v>31077085</v>
      </c>
      <c r="F31" s="22">
        <v>38381424</v>
      </c>
      <c r="G31" s="22">
        <v>69458509</v>
      </c>
      <c r="H31" s="22">
        <f>G31-D31</f>
        <v>29586509</v>
      </c>
      <c r="I31" s="29">
        <f>IF(D31=0,"",ROUND(H31*100/D31,2))</f>
        <v>74.2</v>
      </c>
    </row>
    <row r="32" spans="1:9" ht="16.5">
      <c r="A32" s="23" t="s">
        <v>39</v>
      </c>
      <c r="B32" s="22">
        <v>5130000</v>
      </c>
      <c r="C32" s="22">
        <v>6778000</v>
      </c>
      <c r="D32" s="22">
        <v>11908000</v>
      </c>
      <c r="E32" s="22">
        <v>2998449</v>
      </c>
      <c r="F32" s="22">
        <v>6211921</v>
      </c>
      <c r="G32" s="22">
        <v>9210370</v>
      </c>
      <c r="H32" s="22">
        <f>G32-D32</f>
        <v>-2697630</v>
      </c>
      <c r="I32" s="29">
        <f>IF(D32=0,"",ROUND(H32*100/D32,2))</f>
        <v>-22.65</v>
      </c>
    </row>
    <row r="33" spans="1:9" ht="16.5">
      <c r="A33" s="23" t="s">
        <v>40</v>
      </c>
      <c r="B33" s="22">
        <v>1250000</v>
      </c>
      <c r="C33" s="22">
        <v>5404000</v>
      </c>
      <c r="D33" s="22">
        <v>6654000</v>
      </c>
      <c r="E33" s="22">
        <v>3049085</v>
      </c>
      <c r="F33" s="22">
        <v>8848921</v>
      </c>
      <c r="G33" s="22">
        <v>11898006</v>
      </c>
      <c r="H33" s="22">
        <f>G33-D33</f>
        <v>5244006</v>
      </c>
      <c r="I33" s="29">
        <f>IF(D33=0,"",ROUND(H33*100/D33,2))</f>
        <v>78.81</v>
      </c>
    </row>
    <row r="34" spans="1:9" ht="16.5">
      <c r="A34" s="23" t="s">
        <v>41</v>
      </c>
      <c r="B34" s="22">
        <v>294229000</v>
      </c>
      <c r="C34" s="22">
        <v>58009000</v>
      </c>
      <c r="D34" s="22">
        <v>352238000</v>
      </c>
      <c r="E34" s="22">
        <v>294225482</v>
      </c>
      <c r="F34" s="22">
        <v>130626127</v>
      </c>
      <c r="G34" s="22">
        <v>424851609</v>
      </c>
      <c r="H34" s="22">
        <f>G34-D34</f>
        <v>72613609</v>
      </c>
      <c r="I34" s="29">
        <f>IF(D34=0,"",ROUND(H34*100/D34,2))</f>
        <v>20.61</v>
      </c>
    </row>
    <row r="35" spans="1:9" ht="33">
      <c r="A35" s="23" t="s">
        <v>42</v>
      </c>
      <c r="B35" s="22">
        <v>209882000</v>
      </c>
      <c r="C35" s="22">
        <v>44789000</v>
      </c>
      <c r="D35" s="22">
        <v>254671000</v>
      </c>
      <c r="E35" s="22">
        <v>205991363</v>
      </c>
      <c r="F35" s="22">
        <v>94773546</v>
      </c>
      <c r="G35" s="22">
        <v>300764909</v>
      </c>
      <c r="H35" s="22">
        <f>G35-D35</f>
        <v>46093909</v>
      </c>
      <c r="I35" s="29">
        <f>IF(D35=0,"",ROUND(H35*100/D35,2))</f>
        <v>18.1</v>
      </c>
    </row>
    <row r="36" spans="1:9" ht="16.5">
      <c r="A36" s="23" t="s">
        <v>43</v>
      </c>
      <c r="B36" s="22">
        <v>53100000</v>
      </c>
      <c r="C36" s="22">
        <v>0</v>
      </c>
      <c r="D36" s="22">
        <v>53100000</v>
      </c>
      <c r="E36" s="22">
        <v>52980071</v>
      </c>
      <c r="F36" s="22">
        <v>0</v>
      </c>
      <c r="G36" s="22">
        <v>52980071</v>
      </c>
      <c r="H36" s="22">
        <f>G36-D36</f>
        <v>-119929</v>
      </c>
      <c r="I36" s="29">
        <f>IF(D36=0,"",ROUND(H36*100/D36,2))</f>
        <v>-0.23</v>
      </c>
    </row>
    <row r="37" spans="1:9" ht="16.5">
      <c r="A37" s="23" t="s">
        <v>44</v>
      </c>
      <c r="B37" s="22">
        <v>31247000</v>
      </c>
      <c r="C37" s="22">
        <v>13220000</v>
      </c>
      <c r="D37" s="22">
        <v>44467000</v>
      </c>
      <c r="E37" s="22">
        <v>35254048</v>
      </c>
      <c r="F37" s="22">
        <v>35852581</v>
      </c>
      <c r="G37" s="22">
        <v>71106629</v>
      </c>
      <c r="H37" s="22">
        <f>G37-D37</f>
        <v>26639629</v>
      </c>
      <c r="I37" s="29">
        <f>IF(D37=0,"",ROUND(H37*100/D37,2))</f>
        <v>59.91</v>
      </c>
    </row>
    <row r="38" spans="1:9" ht="16.5">
      <c r="A38" s="23" t="s">
        <v>45</v>
      </c>
      <c r="B38" s="22">
        <v>200000</v>
      </c>
      <c r="C38" s="22">
        <v>1635000</v>
      </c>
      <c r="D38" s="22">
        <v>1835000</v>
      </c>
      <c r="E38" s="22">
        <v>45527</v>
      </c>
      <c r="F38" s="22">
        <v>2572888</v>
      </c>
      <c r="G38" s="22">
        <v>2618415</v>
      </c>
      <c r="H38" s="22">
        <f>G38-D38</f>
        <v>783415</v>
      </c>
      <c r="I38" s="29">
        <f>IF(D38=0,"",ROUND(H38*100/D38,2))</f>
        <v>42.69</v>
      </c>
    </row>
    <row r="39" spans="1:9" ht="16.5">
      <c r="A39" s="23" t="s">
        <v>46</v>
      </c>
      <c r="B39" s="22">
        <v>0</v>
      </c>
      <c r="C39" s="22">
        <v>0</v>
      </c>
      <c r="D39" s="22">
        <v>0</v>
      </c>
      <c r="E39" s="22">
        <v>0</v>
      </c>
      <c r="F39" s="22">
        <v>60872</v>
      </c>
      <c r="G39" s="22">
        <v>60872</v>
      </c>
      <c r="H39" s="22">
        <f>G39-D39</f>
        <v>60872</v>
      </c>
      <c r="I39" s="29">
        <f>IF(D39=0,"",ROUND(H39*100/D39,2))</f>
      </c>
    </row>
    <row r="40" spans="1:9" ht="16.5">
      <c r="A40" s="23" t="s">
        <v>47</v>
      </c>
      <c r="B40" s="22">
        <v>0</v>
      </c>
      <c r="C40" s="22">
        <v>0</v>
      </c>
      <c r="D40" s="22">
        <v>0</v>
      </c>
      <c r="E40" s="22">
        <v>0</v>
      </c>
      <c r="F40" s="22">
        <v>75183</v>
      </c>
      <c r="G40" s="22">
        <v>75183</v>
      </c>
      <c r="H40" s="22">
        <f>G40-D40</f>
        <v>75183</v>
      </c>
      <c r="I40" s="29">
        <f>IF(D40=0,"",ROUND(H40*100/D40,2))</f>
      </c>
    </row>
    <row r="41" spans="1:9" ht="16.5">
      <c r="A41" s="23" t="s">
        <v>48</v>
      </c>
      <c r="B41" s="22">
        <v>0</v>
      </c>
      <c r="C41" s="22">
        <v>655000</v>
      </c>
      <c r="D41" s="22">
        <v>655000</v>
      </c>
      <c r="E41" s="22">
        <v>0</v>
      </c>
      <c r="F41" s="22">
        <v>304782</v>
      </c>
      <c r="G41" s="22">
        <v>304782</v>
      </c>
      <c r="H41" s="22">
        <f>G41-D41</f>
        <v>-350218</v>
      </c>
      <c r="I41" s="29">
        <f>IF(D41=0,"",ROUND(H41*100/D41,2))</f>
        <v>-53.47</v>
      </c>
    </row>
    <row r="42" spans="1:9" ht="16.5">
      <c r="A42" s="23" t="s">
        <v>49</v>
      </c>
      <c r="B42" s="22">
        <v>200000</v>
      </c>
      <c r="C42" s="22">
        <v>980000</v>
      </c>
      <c r="D42" s="22">
        <v>1180000</v>
      </c>
      <c r="E42" s="22">
        <v>45527</v>
      </c>
      <c r="F42" s="22">
        <v>2132051</v>
      </c>
      <c r="G42" s="22">
        <v>2177578</v>
      </c>
      <c r="H42" s="22">
        <f>G42-D42</f>
        <v>997578</v>
      </c>
      <c r="I42" s="29">
        <f>IF(D42=0,"",ROUND(H42*100/D42,2))</f>
        <v>84.54</v>
      </c>
    </row>
    <row r="43" spans="1:9" ht="49.5">
      <c r="A43" s="23" t="s">
        <v>50</v>
      </c>
      <c r="B43" s="22">
        <v>82083000</v>
      </c>
      <c r="C43" s="22">
        <v>89959000</v>
      </c>
      <c r="D43" s="22">
        <v>172042000</v>
      </c>
      <c r="E43" s="22">
        <v>94093391</v>
      </c>
      <c r="F43" s="22">
        <v>144151580</v>
      </c>
      <c r="G43" s="22">
        <v>238244971</v>
      </c>
      <c r="H43" s="22">
        <f>G43-D43</f>
        <v>66202971</v>
      </c>
      <c r="I43" s="29">
        <f>IF(D43=0,"",ROUND(H43*100/D43,2))</f>
        <v>38.48</v>
      </c>
    </row>
    <row r="44" spans="1:9" ht="16.5">
      <c r="A44" s="23" t="s">
        <v>51</v>
      </c>
      <c r="B44" s="22">
        <v>0</v>
      </c>
      <c r="C44" s="22">
        <v>1391000</v>
      </c>
      <c r="D44" s="22">
        <v>1391000</v>
      </c>
      <c r="E44" s="22">
        <v>0</v>
      </c>
      <c r="F44" s="22">
        <v>1449790</v>
      </c>
      <c r="G44" s="22">
        <v>1449790</v>
      </c>
      <c r="H44" s="22">
        <f>G44-D44</f>
        <v>58790</v>
      </c>
      <c r="I44" s="29">
        <f>IF(D44=0,"",ROUND(H44*100/D44,2))</f>
        <v>4.23</v>
      </c>
    </row>
    <row r="45" spans="1:9" ht="16.5">
      <c r="A45" s="23" t="s">
        <v>52</v>
      </c>
      <c r="B45" s="22">
        <v>82083000</v>
      </c>
      <c r="C45" s="22">
        <v>62525000</v>
      </c>
      <c r="D45" s="22">
        <v>144608000</v>
      </c>
      <c r="E45" s="22">
        <v>91409623</v>
      </c>
      <c r="F45" s="22">
        <v>109873027</v>
      </c>
      <c r="G45" s="22">
        <v>201282650</v>
      </c>
      <c r="H45" s="22">
        <f>G45-D45</f>
        <v>56674650</v>
      </c>
      <c r="I45" s="29">
        <f>IF(D45=0,"",ROUND(H45*100/D45,2))</f>
        <v>39.19</v>
      </c>
    </row>
    <row r="46" spans="1:9" ht="33">
      <c r="A46" s="23" t="s">
        <v>53</v>
      </c>
      <c r="B46" s="22">
        <v>0</v>
      </c>
      <c r="C46" s="22">
        <v>25047000</v>
      </c>
      <c r="D46" s="22">
        <v>25047000</v>
      </c>
      <c r="E46" s="22">
        <v>2455114</v>
      </c>
      <c r="F46" s="22">
        <v>32016844</v>
      </c>
      <c r="G46" s="22">
        <v>34471958</v>
      </c>
      <c r="H46" s="22">
        <f>G46-D46</f>
        <v>9424958</v>
      </c>
      <c r="I46" s="29">
        <f>IF(D46=0,"",ROUND(H46*100/D46,2))</f>
        <v>37.63</v>
      </c>
    </row>
    <row r="47" spans="1:9" ht="16.5">
      <c r="A47" s="23" t="s">
        <v>54</v>
      </c>
      <c r="B47" s="22">
        <v>0</v>
      </c>
      <c r="C47" s="22">
        <v>996000</v>
      </c>
      <c r="D47" s="22">
        <v>996000</v>
      </c>
      <c r="E47" s="22">
        <v>228654</v>
      </c>
      <c r="F47" s="22">
        <v>811919</v>
      </c>
      <c r="G47" s="22">
        <v>1040573</v>
      </c>
      <c r="H47" s="22">
        <f>G47-D47</f>
        <v>44573</v>
      </c>
      <c r="I47" s="29">
        <f>IF(D47=0,"",ROUND(H47*100/D47,2))</f>
        <v>4.48</v>
      </c>
    </row>
    <row r="48" spans="1:9" ht="16.5">
      <c r="A48" s="23" t="s">
        <v>55</v>
      </c>
      <c r="B48" s="22">
        <v>0</v>
      </c>
      <c r="C48" s="22">
        <v>129000</v>
      </c>
      <c r="D48" s="22">
        <v>129000</v>
      </c>
      <c r="E48" s="22">
        <v>0</v>
      </c>
      <c r="F48" s="22">
        <v>388416</v>
      </c>
      <c r="G48" s="22">
        <v>388416</v>
      </c>
      <c r="H48" s="22">
        <f>G48-D48</f>
        <v>259416</v>
      </c>
      <c r="I48" s="29">
        <f>IF(D48=0,"",ROUND(H48*100/D48,2))</f>
        <v>201.1</v>
      </c>
    </row>
    <row r="49" spans="1:9" ht="16.5">
      <c r="A49" s="23" t="s">
        <v>56</v>
      </c>
      <c r="B49" s="22">
        <v>0</v>
      </c>
      <c r="C49" s="22">
        <v>129000</v>
      </c>
      <c r="D49" s="22">
        <v>129000</v>
      </c>
      <c r="E49" s="22">
        <v>0</v>
      </c>
      <c r="F49" s="22">
        <v>388416</v>
      </c>
      <c r="G49" s="22">
        <v>388416</v>
      </c>
      <c r="H49" s="22">
        <f>G49-D49</f>
        <v>259416</v>
      </c>
      <c r="I49" s="29">
        <f>IF(D49=0,"",ROUND(H49*100/D49,2))</f>
        <v>201.1</v>
      </c>
    </row>
    <row r="50" spans="1:9" ht="16.5">
      <c r="A50" s="23" t="s">
        <v>57</v>
      </c>
      <c r="B50" s="22">
        <v>0</v>
      </c>
      <c r="C50" s="22">
        <v>0</v>
      </c>
      <c r="D50" s="22">
        <v>0</v>
      </c>
      <c r="E50" s="22">
        <v>73061</v>
      </c>
      <c r="F50" s="22">
        <v>148571</v>
      </c>
      <c r="G50" s="22">
        <v>221632</v>
      </c>
      <c r="H50" s="22">
        <f>G50-D50</f>
        <v>221632</v>
      </c>
      <c r="I50" s="29">
        <f>IF(D50=0,"",ROUND(H50*100/D50,2))</f>
      </c>
    </row>
    <row r="51" spans="1:9" ht="16.5">
      <c r="A51" s="23" t="s">
        <v>58</v>
      </c>
      <c r="B51" s="22">
        <v>0</v>
      </c>
      <c r="C51" s="22">
        <v>0</v>
      </c>
      <c r="D51" s="22">
        <v>0</v>
      </c>
      <c r="E51" s="22">
        <v>73061</v>
      </c>
      <c r="F51" s="22">
        <v>148571</v>
      </c>
      <c r="G51" s="22">
        <v>221632</v>
      </c>
      <c r="H51" s="22">
        <f>G51-D51</f>
        <v>221632</v>
      </c>
      <c r="I51" s="29">
        <f>IF(D51=0,"",ROUND(H51*100/D51,2))</f>
      </c>
    </row>
    <row r="52" spans="1:9" ht="17.25" thickBot="1">
      <c r="A52" s="26" t="s">
        <v>59</v>
      </c>
      <c r="B52" s="27">
        <v>1570979000</v>
      </c>
      <c r="C52" s="27">
        <v>1076944000</v>
      </c>
      <c r="D52" s="27">
        <v>2647923000</v>
      </c>
      <c r="E52" s="27">
        <v>1513172610</v>
      </c>
      <c r="F52" s="27">
        <v>1310502102</v>
      </c>
      <c r="G52" s="27">
        <v>2823674712</v>
      </c>
      <c r="H52" s="27">
        <f>G52-D52</f>
        <v>175751712</v>
      </c>
      <c r="I52" s="30">
        <f>IF(D52=0,"",ROUND(H52*100/D52,2))</f>
        <v>6.64</v>
      </c>
    </row>
  </sheetData>
  <sheetProtection/>
  <mergeCells count="4">
    <mergeCell ref="A4:A5"/>
    <mergeCell ref="H4:I4"/>
    <mergeCell ref="B4:D4"/>
    <mergeCell ref="E4:G4"/>
  </mergeCells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Administrator</cp:lastModifiedBy>
  <dcterms:created xsi:type="dcterms:W3CDTF">2007-01-24T15:03:20Z</dcterms:created>
  <dcterms:modified xsi:type="dcterms:W3CDTF">2022-08-18T08:26:43Z</dcterms:modified>
  <cp:category/>
  <cp:version/>
  <cp:contentType/>
  <cp:contentStatus/>
</cp:coreProperties>
</file>