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<sst xmlns="http://schemas.openxmlformats.org/spreadsheetml/2006/main" count="62" uniqueCount="59">
  <si>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</si>
  <si>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</si>
  <si>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</si>
  <si>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</si>
  <si>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</si>
  <si>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</si>
  <si>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</si>
  <si>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</si>
  <si>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國立雲林科技大學校務基金</t>
  </si>
  <si>
    <t>中華民國108年度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</si>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</sst>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663102000</v>
      </c>
      <c r="C6" s="25">
        <v>334407000</v>
      </c>
      <c r="D6" s="25">
        <v>997509000</v>
      </c>
      <c r="E6" s="25">
        <v>779886506</v>
      </c>
      <c r="F6" s="25">
        <v>195116958</v>
      </c>
      <c r="G6" s="25">
        <v>975003464</v>
      </c>
      <c r="H6" s="25">
        <f>G6-D6</f>
        <v>-22505536</v>
      </c>
      <c r="I6" s="28">
        <f>IF(D6=0,"",ROUND(H6*100/D6,2))</f>
        <v>-2.26</v>
      </c>
    </row>
    <row r="7" spans="1:9" ht="16.5">
      <c r="A7" s="23" t="s">
        <v>14</v>
      </c>
      <c r="B7" s="22">
        <v>423030000</v>
      </c>
      <c r="C7" s="22">
        <v>204850000</v>
      </c>
      <c r="D7" s="22">
        <v>627880000</v>
      </c>
      <c r="E7" s="22">
        <v>570937890</v>
      </c>
      <c r="F7" s="22">
        <v>21082103</v>
      </c>
      <c r="G7" s="22">
        <v>592019993</v>
      </c>
      <c r="H7" s="22">
        <f>G7-D7</f>
        <v>-35860007</v>
      </c>
      <c r="I7" s="29">
        <f>IF(D7=0,"",ROUND(H7*100/D7,2))</f>
        <v>-5.71</v>
      </c>
    </row>
    <row r="8" spans="1:9" ht="16.5">
      <c r="A8" s="23" t="s">
        <v>15</v>
      </c>
      <c r="B8" s="22">
        <v>6550000</v>
      </c>
      <c r="C8" s="22">
        <v>129557000</v>
      </c>
      <c r="D8" s="22">
        <v>136107000</v>
      </c>
      <c r="E8" s="22">
        <v>26814156</v>
      </c>
      <c r="F8" s="22">
        <v>153760875</v>
      </c>
      <c r="G8" s="22">
        <v>180575031</v>
      </c>
      <c r="H8" s="22">
        <f>G8-D8</f>
        <v>44468031</v>
      </c>
      <c r="I8" s="29">
        <f>IF(D8=0,"",ROUND(H8*100/D8,2))</f>
        <v>32.67</v>
      </c>
    </row>
    <row r="9" spans="1:9" ht="16.5">
      <c r="A9" s="23" t="s">
        <v>16</v>
      </c>
      <c r="B9" s="22">
        <v>10902000</v>
      </c>
      <c r="C9" s="22">
        <v>0</v>
      </c>
      <c r="D9" s="22">
        <v>10902000</v>
      </c>
      <c r="E9" s="22">
        <v>10053819</v>
      </c>
      <c r="F9" s="22">
        <v>36928</v>
      </c>
      <c r="G9" s="22">
        <v>10090747</v>
      </c>
      <c r="H9" s="22">
        <f>G9-D9</f>
        <v>-811253</v>
      </c>
      <c r="I9" s="29">
        <f>IF(D9=0,"",ROUND(H9*100/D9,2))</f>
        <v>-7.44</v>
      </c>
    </row>
    <row r="10" spans="1:9" ht="16.5">
      <c r="A10" s="23" t="s">
        <v>17</v>
      </c>
      <c r="B10" s="22">
        <v>91988000</v>
      </c>
      <c r="C10" s="22">
        <v>0</v>
      </c>
      <c r="D10" s="22">
        <v>91988000</v>
      </c>
      <c r="E10" s="22">
        <v>64703054</v>
      </c>
      <c r="F10" s="22">
        <v>19739624</v>
      </c>
      <c r="G10" s="22">
        <v>84442678</v>
      </c>
      <c r="H10" s="22">
        <f>G10-D10</f>
        <v>-7545322</v>
      </c>
      <c r="I10" s="29">
        <f>IF(D10=0,"",ROUND(H10*100/D10,2))</f>
        <v>-8.2</v>
      </c>
    </row>
    <row r="11" spans="1:9" ht="16.5">
      <c r="A11" s="23" t="s">
        <v>18</v>
      </c>
      <c r="B11" s="22">
        <v>52904000</v>
      </c>
      <c r="C11" s="22">
        <v>0</v>
      </c>
      <c r="D11" s="22">
        <v>52904000</v>
      </c>
      <c r="E11" s="22">
        <v>46382819</v>
      </c>
      <c r="F11" s="22">
        <v>0</v>
      </c>
      <c r="G11" s="22">
        <v>46382819</v>
      </c>
      <c r="H11" s="22">
        <f>G11-D11</f>
        <v>-6521181</v>
      </c>
      <c r="I11" s="29">
        <f>IF(D11=0,"",ROUND(H11*100/D11,2))</f>
        <v>-12.33</v>
      </c>
    </row>
    <row r="12" spans="1:9" ht="16.5">
      <c r="A12" s="23" t="s">
        <v>19</v>
      </c>
      <c r="B12" s="22">
        <v>77723000</v>
      </c>
      <c r="C12" s="22">
        <v>0</v>
      </c>
      <c r="D12" s="22">
        <v>77723000</v>
      </c>
      <c r="E12" s="22">
        <v>60988833</v>
      </c>
      <c r="F12" s="22">
        <v>497428</v>
      </c>
      <c r="G12" s="22">
        <v>61486261</v>
      </c>
      <c r="H12" s="22">
        <f>G12-D12</f>
        <v>-16236739</v>
      </c>
      <c r="I12" s="29">
        <f>IF(D12=0,"",ROUND(H12*100/D12,2))</f>
        <v>-20.89</v>
      </c>
    </row>
    <row r="13" spans="1:9" ht="16.5">
      <c r="A13" s="23" t="s">
        <v>20</v>
      </c>
      <c r="B13" s="22">
        <v>5000</v>
      </c>
      <c r="C13" s="22">
        <v>0</v>
      </c>
      <c r="D13" s="22">
        <v>5000</v>
      </c>
      <c r="E13" s="22">
        <v>5935</v>
      </c>
      <c r="F13" s="22">
        <v>0</v>
      </c>
      <c r="G13" s="22">
        <v>5935</v>
      </c>
      <c r="H13" s="22">
        <f>G13-D13</f>
        <v>935</v>
      </c>
      <c r="I13" s="29">
        <f>IF(D13=0,"",ROUND(H13*100/D13,2))</f>
        <v>18.7</v>
      </c>
    </row>
    <row r="14" spans="1:9" ht="16.5">
      <c r="A14" s="23" t="s">
        <v>21</v>
      </c>
      <c r="B14" s="22">
        <v>231960000</v>
      </c>
      <c r="C14" s="22">
        <v>482060000</v>
      </c>
      <c r="D14" s="22">
        <v>714020000</v>
      </c>
      <c r="E14" s="22">
        <v>268708390</v>
      </c>
      <c r="F14" s="22">
        <v>631823033</v>
      </c>
      <c r="G14" s="22">
        <v>900531423</v>
      </c>
      <c r="H14" s="22">
        <f>G14-D14</f>
        <v>186511423</v>
      </c>
      <c r="I14" s="29">
        <f>IF(D14=0,"",ROUND(H14*100/D14,2))</f>
        <v>26.12</v>
      </c>
    </row>
    <row r="15" spans="1:9" ht="16.5">
      <c r="A15" s="23" t="s">
        <v>22</v>
      </c>
      <c r="B15" s="22">
        <v>0</v>
      </c>
      <c r="C15" s="22">
        <v>55361000</v>
      </c>
      <c r="D15" s="22">
        <v>55361000</v>
      </c>
      <c r="E15" s="22">
        <v>0</v>
      </c>
      <c r="F15" s="22">
        <v>54870271</v>
      </c>
      <c r="G15" s="22">
        <v>54870271</v>
      </c>
      <c r="H15" s="22">
        <f>G15-D15</f>
        <v>-490729</v>
      </c>
      <c r="I15" s="29">
        <f>IF(D15=0,"",ROUND(H15*100/D15,2))</f>
        <v>-0.89</v>
      </c>
    </row>
    <row r="16" spans="1:9" ht="16.5">
      <c r="A16" s="23" t="s">
        <v>23</v>
      </c>
      <c r="B16" s="22">
        <v>800000</v>
      </c>
      <c r="C16" s="22">
        <v>2851000</v>
      </c>
      <c r="D16" s="22">
        <v>3651000</v>
      </c>
      <c r="E16" s="22">
        <v>350241</v>
      </c>
      <c r="F16" s="22">
        <v>3698643</v>
      </c>
      <c r="G16" s="22">
        <v>4048884</v>
      </c>
      <c r="H16" s="22">
        <f>G16-D16</f>
        <v>397884</v>
      </c>
      <c r="I16" s="29">
        <f>IF(D16=0,"",ROUND(H16*100/D16,2))</f>
        <v>10.9</v>
      </c>
    </row>
    <row r="17" spans="1:9" ht="16.5">
      <c r="A17" s="23" t="s">
        <v>24</v>
      </c>
      <c r="B17" s="22">
        <v>8997000</v>
      </c>
      <c r="C17" s="22">
        <v>52868000</v>
      </c>
      <c r="D17" s="22">
        <v>61865000</v>
      </c>
      <c r="E17" s="22">
        <v>26975250</v>
      </c>
      <c r="F17" s="22">
        <v>44722622</v>
      </c>
      <c r="G17" s="22">
        <v>71697872</v>
      </c>
      <c r="H17" s="22">
        <f>G17-D17</f>
        <v>9832872</v>
      </c>
      <c r="I17" s="29">
        <f>IF(D17=0,"",ROUND(H17*100/D17,2))</f>
        <v>15.89</v>
      </c>
    </row>
    <row r="18" spans="1:9" ht="16.5">
      <c r="A18" s="23" t="s">
        <v>25</v>
      </c>
      <c r="B18" s="22">
        <v>12745000</v>
      </c>
      <c r="C18" s="22">
        <v>17946000</v>
      </c>
      <c r="D18" s="22">
        <v>30691000</v>
      </c>
      <c r="E18" s="22">
        <v>11787527</v>
      </c>
      <c r="F18" s="22">
        <v>23426789</v>
      </c>
      <c r="G18" s="22">
        <v>35214316</v>
      </c>
      <c r="H18" s="22">
        <f>G18-D18</f>
        <v>4523316</v>
      </c>
      <c r="I18" s="29">
        <f>IF(D18=0,"",ROUND(H18*100/D18,2))</f>
        <v>14.74</v>
      </c>
    </row>
    <row r="19" spans="1:9" ht="16.5">
      <c r="A19" s="23" t="s">
        <v>26</v>
      </c>
      <c r="B19" s="22">
        <v>16611000</v>
      </c>
      <c r="C19" s="22">
        <v>25578000</v>
      </c>
      <c r="D19" s="22">
        <v>42189000</v>
      </c>
      <c r="E19" s="22">
        <v>8793995</v>
      </c>
      <c r="F19" s="22">
        <v>38115814</v>
      </c>
      <c r="G19" s="22">
        <v>46909809</v>
      </c>
      <c r="H19" s="22">
        <f>G19-D19</f>
        <v>4720809</v>
      </c>
      <c r="I19" s="29">
        <f>IF(D19=0,"",ROUND(H19*100/D19,2))</f>
        <v>11.19</v>
      </c>
    </row>
    <row r="20" spans="1:9" ht="16.5">
      <c r="A20" s="23" t="s">
        <v>27</v>
      </c>
      <c r="B20" s="22">
        <v>1508000</v>
      </c>
      <c r="C20" s="22">
        <v>2614000</v>
      </c>
      <c r="D20" s="22">
        <v>4122000</v>
      </c>
      <c r="E20" s="22">
        <v>1218280</v>
      </c>
      <c r="F20" s="22">
        <v>3299393</v>
      </c>
      <c r="G20" s="22">
        <v>4517673</v>
      </c>
      <c r="H20" s="22">
        <f>G20-D20</f>
        <v>395673</v>
      </c>
      <c r="I20" s="29">
        <f>IF(D20=0,"",ROUND(H20*100/D20,2))</f>
        <v>9.6</v>
      </c>
    </row>
    <row r="21" spans="1:9" ht="16.5">
      <c r="A21" s="23" t="s">
        <v>28</v>
      </c>
      <c r="B21" s="22">
        <v>157859000</v>
      </c>
      <c r="C21" s="22">
        <v>269238000</v>
      </c>
      <c r="D21" s="22">
        <v>427097000</v>
      </c>
      <c r="E21" s="22">
        <v>195073468</v>
      </c>
      <c r="F21" s="22">
        <v>351294897</v>
      </c>
      <c r="G21" s="22">
        <v>546368365</v>
      </c>
      <c r="H21" s="22">
        <f>G21-D21</f>
        <v>119271365</v>
      </c>
      <c r="I21" s="29">
        <f>IF(D21=0,"",ROUND(H21*100/D21,2))</f>
        <v>27.93</v>
      </c>
    </row>
    <row r="22" spans="1:9" ht="16.5">
      <c r="A22" s="23" t="s">
        <v>29</v>
      </c>
      <c r="B22" s="22">
        <v>33440000</v>
      </c>
      <c r="C22" s="22">
        <v>54773000</v>
      </c>
      <c r="D22" s="22">
        <v>88213000</v>
      </c>
      <c r="E22" s="22">
        <v>24509629</v>
      </c>
      <c r="F22" s="22">
        <v>111601480</v>
      </c>
      <c r="G22" s="22">
        <v>136111109</v>
      </c>
      <c r="H22" s="22">
        <f>G22-D22</f>
        <v>47898109</v>
      </c>
      <c r="I22" s="29">
        <f>IF(D22=0,"",ROUND(H22*100/D22,2))</f>
        <v>54.3</v>
      </c>
    </row>
    <row r="23" spans="1:9" ht="16.5">
      <c r="A23" s="23" t="s">
        <v>30</v>
      </c>
      <c r="B23" s="22">
        <v>0</v>
      </c>
      <c r="C23" s="22">
        <v>831000</v>
      </c>
      <c r="D23" s="22">
        <v>831000</v>
      </c>
      <c r="E23" s="22">
        <v>0</v>
      </c>
      <c r="F23" s="22">
        <v>793124</v>
      </c>
      <c r="G23" s="22">
        <v>793124</v>
      </c>
      <c r="H23" s="22">
        <f>G23-D23</f>
        <v>-37876</v>
      </c>
      <c r="I23" s="29">
        <f>IF(D23=0,"",ROUND(H23*100/D23,2))</f>
        <v>-4.56</v>
      </c>
    </row>
    <row r="24" spans="1:9" ht="16.5">
      <c r="A24" s="23" t="s">
        <v>31</v>
      </c>
      <c r="B24" s="22">
        <v>48329000</v>
      </c>
      <c r="C24" s="22">
        <v>72033000</v>
      </c>
      <c r="D24" s="22">
        <v>120362000</v>
      </c>
      <c r="E24" s="22">
        <v>69088375</v>
      </c>
      <c r="F24" s="22">
        <v>104791243</v>
      </c>
      <c r="G24" s="22">
        <v>173879618</v>
      </c>
      <c r="H24" s="22">
        <f>G24-D24</f>
        <v>53517618</v>
      </c>
      <c r="I24" s="29">
        <f>IF(D24=0,"",ROUND(H24*100/D24,2))</f>
        <v>44.46</v>
      </c>
    </row>
    <row r="25" spans="1:9" ht="16.5">
      <c r="A25" s="23" t="s">
        <v>32</v>
      </c>
      <c r="B25" s="22">
        <v>1000</v>
      </c>
      <c r="C25" s="22">
        <v>2534000</v>
      </c>
      <c r="D25" s="22">
        <v>2535000</v>
      </c>
      <c r="E25" s="22">
        <v>69650</v>
      </c>
      <c r="F25" s="22">
        <v>2202879</v>
      </c>
      <c r="G25" s="22">
        <v>2272529</v>
      </c>
      <c r="H25" s="22">
        <f>G25-D25</f>
        <v>-262471</v>
      </c>
      <c r="I25" s="29">
        <f>IF(D25=0,"",ROUND(H25*100/D25,2))</f>
        <v>-10.35</v>
      </c>
    </row>
    <row r="26" spans="1:9" ht="16.5">
      <c r="A26" s="23" t="s">
        <v>33</v>
      </c>
      <c r="B26" s="22">
        <v>48328000</v>
      </c>
      <c r="C26" s="22">
        <v>69499000</v>
      </c>
      <c r="D26" s="22">
        <v>117827000</v>
      </c>
      <c r="E26" s="22">
        <v>69018725</v>
      </c>
      <c r="F26" s="22">
        <v>102588364</v>
      </c>
      <c r="G26" s="22">
        <v>171607089</v>
      </c>
      <c r="H26" s="22">
        <f>G26-D26</f>
        <v>53780089</v>
      </c>
      <c r="I26" s="29">
        <f>IF(D26=0,"",ROUND(H26*100/D26,2))</f>
        <v>45.64</v>
      </c>
    </row>
    <row r="27" spans="1:9" ht="16.5">
      <c r="A27" s="23" t="s">
        <v>34</v>
      </c>
      <c r="B27" s="22">
        <v>35103000</v>
      </c>
      <c r="C27" s="22">
        <v>34874000</v>
      </c>
      <c r="D27" s="22">
        <v>69977000</v>
      </c>
      <c r="E27" s="22">
        <v>43171321</v>
      </c>
      <c r="F27" s="22">
        <v>59210897</v>
      </c>
      <c r="G27" s="22">
        <v>102382218</v>
      </c>
      <c r="H27" s="22">
        <f>G27-D27</f>
        <v>32405218</v>
      </c>
      <c r="I27" s="29">
        <f>IF(D27=0,"",ROUND(H27*100/D27,2))</f>
        <v>46.31</v>
      </c>
    </row>
    <row r="28" spans="1:9" ht="16.5">
      <c r="A28" s="23" t="s">
        <v>35</v>
      </c>
      <c r="B28" s="22">
        <v>2680000</v>
      </c>
      <c r="C28" s="22">
        <v>3353000</v>
      </c>
      <c r="D28" s="22">
        <v>6033000</v>
      </c>
      <c r="E28" s="22">
        <v>701425</v>
      </c>
      <c r="F28" s="22">
        <v>7205593</v>
      </c>
      <c r="G28" s="22">
        <v>7907018</v>
      </c>
      <c r="H28" s="22">
        <f>G28-D28</f>
        <v>1874018</v>
      </c>
      <c r="I28" s="29">
        <f>IF(D28=0,"",ROUND(H28*100/D28,2))</f>
        <v>31.06</v>
      </c>
    </row>
    <row r="29" spans="1:9" ht="16.5">
      <c r="A29" s="23" t="s">
        <v>36</v>
      </c>
      <c r="B29" s="22">
        <v>1600000</v>
      </c>
      <c r="C29" s="22">
        <v>1295000</v>
      </c>
      <c r="D29" s="22">
        <v>2895000</v>
      </c>
      <c r="E29" s="22">
        <v>1837240</v>
      </c>
      <c r="F29" s="22">
        <v>3677112</v>
      </c>
      <c r="G29" s="22">
        <v>5514352</v>
      </c>
      <c r="H29" s="22">
        <f>G29-D29</f>
        <v>2619352</v>
      </c>
      <c r="I29" s="29">
        <f>IF(D29=0,"",ROUND(H29*100/D29,2))</f>
        <v>90.48</v>
      </c>
    </row>
    <row r="30" spans="1:9" ht="16.5">
      <c r="A30" s="23" t="s">
        <v>37</v>
      </c>
      <c r="B30" s="22">
        <v>22433000</v>
      </c>
      <c r="C30" s="22">
        <v>20827000</v>
      </c>
      <c r="D30" s="22">
        <v>43260000</v>
      </c>
      <c r="E30" s="22">
        <v>30195964</v>
      </c>
      <c r="F30" s="22">
        <v>31993160</v>
      </c>
      <c r="G30" s="22">
        <v>62189124</v>
      </c>
      <c r="H30" s="22">
        <f>G30-D30</f>
        <v>18929124</v>
      </c>
      <c r="I30" s="29">
        <f>IF(D30=0,"",ROUND(H30*100/D30,2))</f>
        <v>43.76</v>
      </c>
    </row>
    <row r="31" spans="1:9" ht="16.5">
      <c r="A31" s="23" t="s">
        <v>38</v>
      </c>
      <c r="B31" s="22">
        <v>5740000</v>
      </c>
      <c r="C31" s="22">
        <v>5447000</v>
      </c>
      <c r="D31" s="22">
        <v>11187000</v>
      </c>
      <c r="E31" s="22">
        <v>5486720</v>
      </c>
      <c r="F31" s="22">
        <v>7525010</v>
      </c>
      <c r="G31" s="22">
        <v>13011730</v>
      </c>
      <c r="H31" s="22">
        <f>G31-D31</f>
        <v>1824730</v>
      </c>
      <c r="I31" s="29">
        <f>IF(D31=0,"",ROUND(H31*100/D31,2))</f>
        <v>16.31</v>
      </c>
    </row>
    <row r="32" spans="1:9" ht="16.5">
      <c r="A32" s="23" t="s">
        <v>39</v>
      </c>
      <c r="B32" s="22">
        <v>2650000</v>
      </c>
      <c r="C32" s="22">
        <v>3952000</v>
      </c>
      <c r="D32" s="22">
        <v>6602000</v>
      </c>
      <c r="E32" s="22">
        <v>4949972</v>
      </c>
      <c r="F32" s="22">
        <v>8810022</v>
      </c>
      <c r="G32" s="22">
        <v>13759994</v>
      </c>
      <c r="H32" s="22">
        <f>G32-D32</f>
        <v>7157994</v>
      </c>
      <c r="I32" s="29">
        <f>IF(D32=0,"",ROUND(H32*100/D32,2))</f>
        <v>108.42</v>
      </c>
    </row>
    <row r="33" spans="1:9" ht="16.5">
      <c r="A33" s="23" t="s">
        <v>40</v>
      </c>
      <c r="B33" s="22">
        <v>304252000</v>
      </c>
      <c r="C33" s="22">
        <v>43115000</v>
      </c>
      <c r="D33" s="22">
        <v>347367000</v>
      </c>
      <c r="E33" s="22">
        <v>294874189</v>
      </c>
      <c r="F33" s="22">
        <v>66928394</v>
      </c>
      <c r="G33" s="22">
        <v>361802583</v>
      </c>
      <c r="H33" s="22">
        <f>G33-D33</f>
        <v>14435583</v>
      </c>
      <c r="I33" s="29">
        <f>IF(D33=0,"",ROUND(H33*100/D33,2))</f>
        <v>4.16</v>
      </c>
    </row>
    <row r="34" spans="1:9" ht="33">
      <c r="A34" s="23" t="s">
        <v>41</v>
      </c>
      <c r="B34" s="22">
        <v>210074000</v>
      </c>
      <c r="C34" s="22">
        <v>39513000</v>
      </c>
      <c r="D34" s="22">
        <v>249587000</v>
      </c>
      <c r="E34" s="22">
        <v>200926635</v>
      </c>
      <c r="F34" s="22">
        <v>49590990</v>
      </c>
      <c r="G34" s="22">
        <v>250517625</v>
      </c>
      <c r="H34" s="22">
        <f>G34-D34</f>
        <v>930625</v>
      </c>
      <c r="I34" s="29">
        <f>IF(D34=0,"",ROUND(H34*100/D34,2))</f>
        <v>0.37</v>
      </c>
    </row>
    <row r="35" spans="1:9" ht="16.5">
      <c r="A35" s="23" t="s">
        <v>42</v>
      </c>
      <c r="B35" s="22">
        <v>53580000</v>
      </c>
      <c r="C35" s="22">
        <v>0</v>
      </c>
      <c r="D35" s="22">
        <v>53580000</v>
      </c>
      <c r="E35" s="22">
        <v>52980060</v>
      </c>
      <c r="F35" s="22">
        <v>0</v>
      </c>
      <c r="G35" s="22">
        <v>52980060</v>
      </c>
      <c r="H35" s="22">
        <f>G35-D35</f>
        <v>-599940</v>
      </c>
      <c r="I35" s="29">
        <f>IF(D35=0,"",ROUND(H35*100/D35,2))</f>
        <v>-1.12</v>
      </c>
    </row>
    <row r="36" spans="1:9" ht="16.5">
      <c r="A36" s="23" t="s">
        <v>43</v>
      </c>
      <c r="B36" s="22">
        <v>40598000</v>
      </c>
      <c r="C36" s="22">
        <v>3602000</v>
      </c>
      <c r="D36" s="22">
        <v>44200000</v>
      </c>
      <c r="E36" s="22">
        <v>40967494</v>
      </c>
      <c r="F36" s="22">
        <v>17337404</v>
      </c>
      <c r="G36" s="22">
        <v>58304898</v>
      </c>
      <c r="H36" s="22">
        <f>G36-D36</f>
        <v>14104898</v>
      </c>
      <c r="I36" s="29">
        <f>IF(D36=0,"",ROUND(H36*100/D36,2))</f>
        <v>31.91</v>
      </c>
    </row>
    <row r="37" spans="1:9" ht="16.5">
      <c r="A37" s="23" t="s">
        <v>44</v>
      </c>
      <c r="B37" s="22">
        <v>0</v>
      </c>
      <c r="C37" s="22">
        <v>2295000</v>
      </c>
      <c r="D37" s="22">
        <v>2295000</v>
      </c>
      <c r="E37" s="22">
        <v>628466</v>
      </c>
      <c r="F37" s="22">
        <v>1870373</v>
      </c>
      <c r="G37" s="22">
        <v>2498839</v>
      </c>
      <c r="H37" s="22">
        <f>G37-D37</f>
        <v>203839</v>
      </c>
      <c r="I37" s="29">
        <f>IF(D37=0,"",ROUND(H37*100/D37,2))</f>
        <v>8.88</v>
      </c>
    </row>
    <row r="38" spans="1:9" ht="16.5">
      <c r="A38" s="23" t="s">
        <v>45</v>
      </c>
      <c r="B38" s="22">
        <v>0</v>
      </c>
      <c r="C38" s="22">
        <v>0</v>
      </c>
      <c r="D38" s="22">
        <v>0</v>
      </c>
      <c r="E38" s="22">
        <v>0</v>
      </c>
      <c r="F38" s="22">
        <v>2413</v>
      </c>
      <c r="G38" s="22">
        <v>2413</v>
      </c>
      <c r="H38" s="22">
        <f>G38-D38</f>
        <v>2413</v>
      </c>
      <c r="I38" s="29">
        <f>IF(D38=0,"",ROUND(H38*100/D38,2))</f>
      </c>
    </row>
    <row r="39" spans="1:9" ht="16.5">
      <c r="A39" s="23" t="s">
        <v>46</v>
      </c>
      <c r="B39" s="22">
        <v>0</v>
      </c>
      <c r="C39" s="22">
        <v>0</v>
      </c>
      <c r="D39" s="22">
        <v>0</v>
      </c>
      <c r="E39" s="22">
        <v>0</v>
      </c>
      <c r="F39" s="22">
        <v>8914</v>
      </c>
      <c r="G39" s="22">
        <v>8914</v>
      </c>
      <c r="H39" s="22">
        <f>G39-D39</f>
        <v>8914</v>
      </c>
      <c r="I39" s="29">
        <f>IF(D39=0,"",ROUND(H39*100/D39,2))</f>
      </c>
    </row>
    <row r="40" spans="1:9" ht="16.5">
      <c r="A40" s="23" t="s">
        <v>47</v>
      </c>
      <c r="B40" s="22">
        <v>0</v>
      </c>
      <c r="C40" s="22">
        <v>330000</v>
      </c>
      <c r="D40" s="22">
        <v>330000</v>
      </c>
      <c r="E40" s="22">
        <v>0</v>
      </c>
      <c r="F40" s="22">
        <v>571743</v>
      </c>
      <c r="G40" s="22">
        <v>571743</v>
      </c>
      <c r="H40" s="22">
        <f>G40-D40</f>
        <v>241743</v>
      </c>
      <c r="I40" s="29">
        <f>IF(D40=0,"",ROUND(H40*100/D40,2))</f>
        <v>73.26</v>
      </c>
    </row>
    <row r="41" spans="1:9" ht="16.5">
      <c r="A41" s="23" t="s">
        <v>48</v>
      </c>
      <c r="B41" s="22">
        <v>0</v>
      </c>
      <c r="C41" s="22">
        <v>1965000</v>
      </c>
      <c r="D41" s="22">
        <v>1965000</v>
      </c>
      <c r="E41" s="22">
        <v>628466</v>
      </c>
      <c r="F41" s="22">
        <v>1287303</v>
      </c>
      <c r="G41" s="22">
        <v>1915769</v>
      </c>
      <c r="H41" s="22">
        <f>G41-D41</f>
        <v>-49231</v>
      </c>
      <c r="I41" s="29">
        <f>IF(D41=0,"",ROUND(H41*100/D41,2))</f>
        <v>-2.51</v>
      </c>
    </row>
    <row r="42" spans="1:9" ht="49.5">
      <c r="A42" s="23" t="s">
        <v>49</v>
      </c>
      <c r="B42" s="22">
        <v>94971000</v>
      </c>
      <c r="C42" s="22">
        <v>93963000</v>
      </c>
      <c r="D42" s="22">
        <v>188934000</v>
      </c>
      <c r="E42" s="22">
        <v>97248535</v>
      </c>
      <c r="F42" s="22">
        <v>124524466</v>
      </c>
      <c r="G42" s="22">
        <v>221773001</v>
      </c>
      <c r="H42" s="22">
        <f>G42-D42</f>
        <v>32839001</v>
      </c>
      <c r="I42" s="29">
        <f>IF(D42=0,"",ROUND(H42*100/D42,2))</f>
        <v>17.38</v>
      </c>
    </row>
    <row r="43" spans="1:9" ht="16.5">
      <c r="A43" s="23" t="s">
        <v>50</v>
      </c>
      <c r="B43" s="22">
        <v>400000</v>
      </c>
      <c r="C43" s="22">
        <v>1307000</v>
      </c>
      <c r="D43" s="22">
        <v>1707000</v>
      </c>
      <c r="E43" s="22">
        <v>81388</v>
      </c>
      <c r="F43" s="22">
        <v>761096</v>
      </c>
      <c r="G43" s="22">
        <v>842484</v>
      </c>
      <c r="H43" s="22">
        <f>G43-D43</f>
        <v>-864516</v>
      </c>
      <c r="I43" s="29">
        <f>IF(D43=0,"",ROUND(H43*100/D43,2))</f>
        <v>-50.65</v>
      </c>
    </row>
    <row r="44" spans="1:9" ht="16.5">
      <c r="A44" s="23" t="s">
        <v>51</v>
      </c>
      <c r="B44" s="22">
        <v>94571000</v>
      </c>
      <c r="C44" s="22">
        <v>68246000</v>
      </c>
      <c r="D44" s="22">
        <v>162817000</v>
      </c>
      <c r="E44" s="22">
        <v>93506852</v>
      </c>
      <c r="F44" s="22">
        <v>100241455</v>
      </c>
      <c r="G44" s="22">
        <v>193748307</v>
      </c>
      <c r="H44" s="22">
        <f>G44-D44</f>
        <v>30931307</v>
      </c>
      <c r="I44" s="29">
        <f>IF(D44=0,"",ROUND(H44*100/D44,2))</f>
        <v>19</v>
      </c>
    </row>
    <row r="45" spans="1:9" ht="33">
      <c r="A45" s="23" t="s">
        <v>52</v>
      </c>
      <c r="B45" s="22">
        <v>0</v>
      </c>
      <c r="C45" s="22">
        <v>23910000</v>
      </c>
      <c r="D45" s="22">
        <v>23910000</v>
      </c>
      <c r="E45" s="22">
        <v>437633</v>
      </c>
      <c r="F45" s="22">
        <v>20316183</v>
      </c>
      <c r="G45" s="22">
        <v>20753816</v>
      </c>
      <c r="H45" s="22">
        <f>G45-D45</f>
        <v>-3156184</v>
      </c>
      <c r="I45" s="29">
        <f>IF(D45=0,"",ROUND(H45*100/D45,2))</f>
        <v>-13.2</v>
      </c>
    </row>
    <row r="46" spans="1:9" ht="16.5">
      <c r="A46" s="23" t="s">
        <v>53</v>
      </c>
      <c r="B46" s="22">
        <v>0</v>
      </c>
      <c r="C46" s="22">
        <v>500000</v>
      </c>
      <c r="D46" s="22">
        <v>500000</v>
      </c>
      <c r="E46" s="22">
        <v>3222662</v>
      </c>
      <c r="F46" s="22">
        <v>3205732</v>
      </c>
      <c r="G46" s="22">
        <v>6428394</v>
      </c>
      <c r="H46" s="22">
        <f>G46-D46</f>
        <v>5928394</v>
      </c>
      <c r="I46" s="29">
        <f>IF(D46=0,"",ROUND(H46*100/D46,2))</f>
        <v>1185.68</v>
      </c>
    </row>
    <row r="47" spans="1:9" ht="16.5">
      <c r="A47" s="23" t="s">
        <v>54</v>
      </c>
      <c r="B47" s="22">
        <v>0</v>
      </c>
      <c r="C47" s="22">
        <v>120000</v>
      </c>
      <c r="D47" s="22">
        <v>120000</v>
      </c>
      <c r="E47" s="22">
        <v>0</v>
      </c>
      <c r="F47" s="22">
        <v>235677</v>
      </c>
      <c r="G47" s="22">
        <v>235677</v>
      </c>
      <c r="H47" s="22">
        <f>G47-D47</f>
        <v>115677</v>
      </c>
      <c r="I47" s="29">
        <f>IF(D47=0,"",ROUND(H47*100/D47,2))</f>
        <v>96.4</v>
      </c>
    </row>
    <row r="48" spans="1:9" ht="16.5">
      <c r="A48" s="23" t="s">
        <v>55</v>
      </c>
      <c r="B48" s="22">
        <v>0</v>
      </c>
      <c r="C48" s="22">
        <v>120000</v>
      </c>
      <c r="D48" s="22">
        <v>120000</v>
      </c>
      <c r="E48" s="22">
        <v>0</v>
      </c>
      <c r="F48" s="22">
        <v>235677</v>
      </c>
      <c r="G48" s="22">
        <v>235677</v>
      </c>
      <c r="H48" s="22">
        <f>G48-D48</f>
        <v>115677</v>
      </c>
      <c r="I48" s="29">
        <f>IF(D48=0,"",ROUND(H48*100/D48,2))</f>
        <v>96.4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12295</v>
      </c>
      <c r="F49" s="22">
        <v>114225</v>
      </c>
      <c r="G49" s="22">
        <v>126520</v>
      </c>
      <c r="H49" s="22">
        <f>G49-D49</f>
        <v>126520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12295</v>
      </c>
      <c r="F50" s="22">
        <v>114225</v>
      </c>
      <c r="G50" s="22">
        <v>126520</v>
      </c>
      <c r="H50" s="22">
        <f>G50-D50</f>
        <v>126520</v>
      </c>
      <c r="I50" s="29">
        <f>IF(D50=0,"",ROUND(H50*100/D50,2))</f>
      </c>
    </row>
    <row r="51" spans="1:9" ht="17.25" thickBot="1">
      <c r="A51" s="26" t="s">
        <v>58</v>
      </c>
      <c r="B51" s="27">
        <v>1377717000</v>
      </c>
      <c r="C51" s="27">
        <v>1062867000</v>
      </c>
      <c r="D51" s="27">
        <v>2440584000</v>
      </c>
      <c r="E51" s="27">
        <v>1553618077</v>
      </c>
      <c r="F51" s="27">
        <v>1184615266</v>
      </c>
      <c r="G51" s="27">
        <v>2738233343</v>
      </c>
      <c r="H51" s="27">
        <f>G51-D51</f>
        <v>297649343</v>
      </c>
      <c r="I51" s="30">
        <f>IF(D51=0,"",ROUND(H51*100/D51,2))</f>
        <v>12.2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2007-01-24T15:03:20Z</dcterms:created>
  <dcterms:modified xsi:type="dcterms:W3CDTF">2020-12-14T09:01:30Z</dcterms:modified>
  <cp:category/>
  <cp:version/>
  <cp:contentType/>
  <cp:contentStatus/>
</cp:coreProperties>
</file>